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jpe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852" windowWidth="11700" windowHeight="5172" tabRatio="839"/>
  </bookViews>
  <sheets>
    <sheet name="Доводчики " sheetId="3" r:id="rId1"/>
    <sheet name="Выбор усилия доводчика" sheetId="8" r:id="rId2"/>
    <sheet name="Нормы упаковки доводчиков" sheetId="9" r:id="rId3"/>
    <sheet name="Скидки за объем" sheetId="5" state="hidden" r:id="rId4"/>
  </sheets>
  <externalReferences>
    <externalReference r:id="rId5"/>
    <externalReference r:id="rId6"/>
    <externalReference r:id="rId7"/>
    <externalReference r:id="rId8"/>
  </externalReferences>
  <definedNames>
    <definedName name="___mds_first_cell___" localSheetId="1">[1]DIVISION!#REF!</definedName>
    <definedName name="___mds_first_cell___" localSheetId="2">[1]DIVISION!#REF!</definedName>
    <definedName name="___mds_first_cell___">[1]DIVISION!#REF!</definedName>
    <definedName name="___mds_view_data___" localSheetId="1">[1]DIVISION!#REF!</definedName>
    <definedName name="___mds_view_data___" localSheetId="2">[1]DIVISION!#REF!</definedName>
    <definedName name="___mds_view_data___">[1]DIVISION!#REF!</definedName>
    <definedName name="_xlnm._FilterDatabase" localSheetId="2" hidden="1">'Нормы упаковки доводчиков'!$A$3:$E$13</definedName>
    <definedName name="COMP_99">[2]Gesellschaftsbezeichnung!$B$4:$E$55</definedName>
    <definedName name="EuroIcoRate" localSheetId="1">#REF!</definedName>
    <definedName name="EuroIcoRate" localSheetId="2">#REF!</definedName>
    <definedName name="EuroIcoRate">#REF!</definedName>
    <definedName name="Kontrolle_International" localSheetId="1">#REF!</definedName>
    <definedName name="Kontrolle_International" localSheetId="2">#REF!</definedName>
    <definedName name="Kontrolle_International">#REF!</definedName>
    <definedName name="Kontrolle_National" localSheetId="1">#REF!</definedName>
    <definedName name="Kontrolle_National" localSheetId="2">#REF!</definedName>
    <definedName name="Kontrolle_National">#REF!</definedName>
    <definedName name="list">#REF!</definedName>
    <definedName name="PriceInrease" localSheetId="1">'[3]PG and Disc'!#REF!</definedName>
    <definedName name="PriceInrease" localSheetId="2">#REF!</definedName>
    <definedName name="PriceInrease">#REF!</definedName>
    <definedName name="RRP" localSheetId="1">'[4]Полный поартикульный список'!#REF!</definedName>
    <definedName name="RRP" localSheetId="2">'[4]Полный поартикульный список'!#REF!</definedName>
    <definedName name="RRP">#REF!</definedName>
    <definedName name="USDRate" localSheetId="1">#REF!</definedName>
    <definedName name="USDRate" localSheetId="2">#REF!</definedName>
    <definedName name="USDRate">#REF!</definedName>
    <definedName name="_xlnm.Print_Area" localSheetId="0">'Доводчики '!$A$2:$G$109</definedName>
  </definedNames>
  <calcPr calcId="145621"/>
</workbook>
</file>

<file path=xl/calcChain.xml><?xml version="1.0" encoding="utf-8"?>
<calcChain xmlns="http://schemas.openxmlformats.org/spreadsheetml/2006/main">
  <c r="M68" i="5" l="1"/>
  <c r="L68" i="5" s="1"/>
  <c r="M43" i="5"/>
  <c r="L43" i="5" s="1"/>
  <c r="M55" i="5"/>
  <c r="L55" i="5" s="1"/>
  <c r="M17" i="5"/>
  <c r="L17" i="5" s="1"/>
  <c r="F55" i="5"/>
  <c r="F18" i="5"/>
  <c r="E19" i="5"/>
  <c r="D31" i="5"/>
  <c r="N13" i="5" l="1"/>
  <c r="L13" i="5" s="1"/>
  <c r="D29" i="5"/>
  <c r="N53" i="5"/>
  <c r="M53" i="5" s="1"/>
  <c r="D12" i="5"/>
  <c r="N39" i="5"/>
  <c r="L39" i="5" s="1"/>
  <c r="E18" i="5"/>
  <c r="F31" i="5"/>
  <c r="D15" i="5"/>
  <c r="F53" i="5"/>
  <c r="D53" i="5" s="1"/>
  <c r="N15" i="5"/>
  <c r="M15" i="5" s="1"/>
  <c r="N41" i="5"/>
  <c r="D27" i="5"/>
  <c r="N51" i="5"/>
  <c r="L51" i="5" s="1"/>
  <c r="D18" i="5"/>
  <c r="E12" i="5"/>
  <c r="M6" i="5"/>
  <c r="L6" i="5" s="1"/>
  <c r="D55" i="5"/>
  <c r="E55" i="5"/>
  <c r="N27" i="5"/>
  <c r="N29" i="5"/>
  <c r="M31" i="5"/>
  <c r="L31" i="5" s="1"/>
  <c r="N66" i="5"/>
  <c r="F51" i="5"/>
  <c r="N64" i="5"/>
  <c r="D19" i="5"/>
  <c r="F19" i="5"/>
  <c r="D43" i="5"/>
  <c r="E39" i="5"/>
  <c r="D39" i="5" s="1"/>
  <c r="F41" i="5"/>
  <c r="D41" i="5" s="1"/>
  <c r="E68" i="5"/>
  <c r="D68" i="5" s="1"/>
  <c r="F64" i="5"/>
  <c r="F66" i="5"/>
  <c r="L53" i="5" l="1"/>
  <c r="F12" i="5"/>
  <c r="L15" i="5"/>
  <c r="M39" i="5"/>
  <c r="E66" i="5"/>
  <c r="D66" i="5"/>
  <c r="M64" i="5"/>
  <c r="L64" i="5"/>
  <c r="E64" i="5"/>
  <c r="D64" i="5"/>
  <c r="M66" i="5"/>
  <c r="L66" i="5"/>
  <c r="E53" i="5"/>
  <c r="M51" i="5"/>
  <c r="M13" i="5"/>
  <c r="E15" i="5"/>
  <c r="M41" i="5"/>
  <c r="L41" i="5"/>
  <c r="F15" i="5"/>
  <c r="E51" i="5"/>
  <c r="D51" i="5"/>
  <c r="E16" i="5"/>
  <c r="D16" i="5"/>
  <c r="F16" i="5"/>
  <c r="E14" i="5"/>
  <c r="F14" i="5"/>
  <c r="D14" i="5"/>
  <c r="F11" i="5"/>
  <c r="D11" i="5"/>
  <c r="E11" i="5"/>
  <c r="L27" i="5"/>
  <c r="M27" i="5"/>
  <c r="L29" i="5"/>
  <c r="M29" i="5"/>
  <c r="F13" i="5"/>
  <c r="E13" i="5"/>
  <c r="D13" i="5"/>
  <c r="F17" i="5"/>
  <c r="E17" i="5"/>
  <c r="D17" i="5"/>
</calcChain>
</file>

<file path=xl/sharedStrings.xml><?xml version="1.0" encoding="utf-8"?>
<sst xmlns="http://schemas.openxmlformats.org/spreadsheetml/2006/main" count="481" uniqueCount="329">
  <si>
    <t>Артикул</t>
  </si>
  <si>
    <t>TS90 Impulse, EN3/4, в комплекте со скользящим каналом</t>
  </si>
  <si>
    <t>100028xx</t>
  </si>
  <si>
    <t>100030хх</t>
  </si>
  <si>
    <t>830601хх</t>
  </si>
  <si>
    <t>102004xx</t>
  </si>
  <si>
    <t>Описание</t>
  </si>
  <si>
    <t>Стандартные доводчики</t>
  </si>
  <si>
    <t>760401хх</t>
  </si>
  <si>
    <t>TS77 EN2 в комплекте со складным рычагом</t>
  </si>
  <si>
    <t>серый, белый, коричневый, золотой</t>
  </si>
  <si>
    <t>760501хх</t>
  </si>
  <si>
    <t>TS77 EN3 в комплекте со складным рычагом</t>
  </si>
  <si>
    <t>760601хх</t>
  </si>
  <si>
    <t>TS77 EN4 в комплекте со складным рычагом</t>
  </si>
  <si>
    <t>664001хх</t>
  </si>
  <si>
    <t>TS68 в комплекте со складным рычагом</t>
  </si>
  <si>
    <t>серый, белый, коричневый</t>
  </si>
  <si>
    <t>664002xx</t>
  </si>
  <si>
    <t>660001хх</t>
  </si>
  <si>
    <t>Рычаг складной стандартный для TS68</t>
  </si>
  <si>
    <t>Проектные доводчики</t>
  </si>
  <si>
    <t>222121хх</t>
  </si>
  <si>
    <t>TS71, корпус, EN3/4</t>
  </si>
  <si>
    <t>222321хх</t>
  </si>
  <si>
    <t>TS72, корпус, EN2-4</t>
  </si>
  <si>
    <t>370101хх</t>
  </si>
  <si>
    <t>380101xx</t>
  </si>
  <si>
    <t>TS83, корпус, EN3-6, BC</t>
  </si>
  <si>
    <t>380201xx</t>
  </si>
  <si>
    <t>TS83, корпус, EN3-6, BC+DС</t>
  </si>
  <si>
    <t>TS83, корпус, EN7, BC</t>
  </si>
  <si>
    <t>серый</t>
  </si>
  <si>
    <t>220023хх</t>
  </si>
  <si>
    <t>Рычаг складной стандартный для TS71, 72, 73V, 83</t>
  </si>
  <si>
    <t>Аксессуары для проектных доводчиков</t>
  </si>
  <si>
    <t>830001хх</t>
  </si>
  <si>
    <t>Рычаг складной плоский для TS71, 72, 73V, 83</t>
  </si>
  <si>
    <t>220025x1</t>
  </si>
  <si>
    <t>220030хх</t>
  </si>
  <si>
    <t>220021хх</t>
  </si>
  <si>
    <t>Монтажная пластина для TS71 и 72</t>
  </si>
  <si>
    <t>серый, белый</t>
  </si>
  <si>
    <t>370001хх</t>
  </si>
  <si>
    <t>Монтажная пластина для TS73</t>
  </si>
  <si>
    <t>Координаторы порядка закрывания дверей накладного типа</t>
  </si>
  <si>
    <t>SR390 для стальных дверей</t>
  </si>
  <si>
    <t>оцинкованный</t>
  </si>
  <si>
    <t>SR390 для деревянных дверей</t>
  </si>
  <si>
    <t>оцинкованный, окрашен в серый цвет</t>
  </si>
  <si>
    <t>Доводчик по технологии Cam Action - TS90 Impulse</t>
  </si>
  <si>
    <t>Аксессуары для TS90 Impulse</t>
  </si>
  <si>
    <t>Ограничитель угла открывания для TS90</t>
  </si>
  <si>
    <t>---</t>
  </si>
  <si>
    <t>ФОП для TS90</t>
  </si>
  <si>
    <t>Проектные доводчики по технологии Cam Action</t>
  </si>
  <si>
    <t>нерж. сталь, полир. латунь</t>
  </si>
  <si>
    <t>130100хх</t>
  </si>
  <si>
    <t>TS97 в комплекте со скользящим каналом</t>
  </si>
  <si>
    <t>640100хх</t>
  </si>
  <si>
    <t>Скользящий канал G-N, для TS 91, 92, 93</t>
  </si>
  <si>
    <t xml:space="preserve"> нержавеющая сталь</t>
  </si>
  <si>
    <t>Толкатель MK396 (необходим для корректной работы координатора)</t>
  </si>
  <si>
    <t>644000xx</t>
  </si>
  <si>
    <t>Монтажная пластина шириной 30мм для G-N</t>
  </si>
  <si>
    <t>644100xx</t>
  </si>
  <si>
    <t>Монтажная пластина шириной 40мм для G-N</t>
  </si>
  <si>
    <t>644300хх</t>
  </si>
  <si>
    <t>Угловая монтажная пластина для G-N</t>
  </si>
  <si>
    <t>420001хх</t>
  </si>
  <si>
    <t>Пластина для установки TS92 на цельностеклянную дверь</t>
  </si>
  <si>
    <t>ФОП для TS97</t>
  </si>
  <si>
    <t>Интегрируемые доводчики Cam Action</t>
  </si>
  <si>
    <t>52003x01</t>
  </si>
  <si>
    <t>Аксессуары для интегрируемых доводчиков Cam Action</t>
  </si>
  <si>
    <t>Механический ФОП для G96N20</t>
  </si>
  <si>
    <t>Напольные доводчики</t>
  </si>
  <si>
    <t>61701х01</t>
  </si>
  <si>
    <t>Крышка BTS75V</t>
  </si>
  <si>
    <t>811хх002</t>
  </si>
  <si>
    <t>BTS84, корпус, без ФОП, со стд. шпинделем, EN2, 3 или 4</t>
  </si>
  <si>
    <t>812хх002</t>
  </si>
  <si>
    <r>
      <t>BTS84, корпус, ФОП 90</t>
    </r>
    <r>
      <rPr>
        <sz val="10"/>
        <rFont val="Arial Cyr"/>
        <charset val="204"/>
      </rPr>
      <t>˚, со стд. шпинделем, EN2, 3 или 4</t>
    </r>
  </si>
  <si>
    <t>Крышка BTS84</t>
  </si>
  <si>
    <t>801х0001</t>
  </si>
  <si>
    <t>BTS80, корпус, без шпинделя, EN 3,4 или 6</t>
  </si>
  <si>
    <t>Крышка BTS80</t>
  </si>
  <si>
    <t>Шпиндель стандартный</t>
  </si>
  <si>
    <t>4520040х</t>
  </si>
  <si>
    <t>Шпиндель удлиненный 5 или 7,5 мм</t>
  </si>
  <si>
    <t>Шпиндель удлиненный 10 мм</t>
  </si>
  <si>
    <t>Верхняя петля 8062, алюминиевый сплав</t>
  </si>
  <si>
    <t>Нижняя планка 7421</t>
  </si>
  <si>
    <t>Нижняя планка 7422, универсальная</t>
  </si>
  <si>
    <t>25хх0101</t>
  </si>
  <si>
    <t>Крышка BTS65</t>
  </si>
  <si>
    <t>03 - коричневый</t>
  </si>
  <si>
    <t>04 - нерж. сталь</t>
  </si>
  <si>
    <t>05 - полированная латунь</t>
  </si>
  <si>
    <t>10 - белый RAL 9010</t>
  </si>
  <si>
    <t>11 - белый RAL 9016</t>
  </si>
  <si>
    <t>19 - черный</t>
  </si>
  <si>
    <t>нерж. сталь</t>
  </si>
  <si>
    <t>Монтажная пластина для скользящего канала TS90 EN3/4</t>
  </si>
  <si>
    <t>Угловая монтажная пластина для скользящего канала TS90 EN3/4</t>
  </si>
  <si>
    <t>Order №</t>
  </si>
  <si>
    <t>C</t>
  </si>
  <si>
    <t>B</t>
  </si>
  <si>
    <t>A</t>
  </si>
  <si>
    <t>Рычаг складной стандартный для TS77</t>
  </si>
  <si>
    <r>
      <t>BTS65, корпус, со стд. шпинделем EN 3 или 4, ФОП 90</t>
    </r>
    <r>
      <rPr>
        <sz val="10"/>
        <rFont val="Arial"/>
        <family val="2"/>
        <charset val="204"/>
      </rPr>
      <t>°</t>
    </r>
  </si>
  <si>
    <t>серый, белый, RAL*</t>
  </si>
  <si>
    <t>серый, белый, коричневый, RAL*</t>
  </si>
  <si>
    <t>TS73V, корпус, EN2-4, BC</t>
  </si>
  <si>
    <t>09 - по каталогу RAL</t>
  </si>
  <si>
    <t>Розничная цена</t>
  </si>
  <si>
    <t>Цвет (отделка)</t>
  </si>
  <si>
    <t>772001хх</t>
  </si>
  <si>
    <t>271122хх</t>
  </si>
  <si>
    <t>серый, белый, коричневый,  RAL*</t>
  </si>
  <si>
    <t>серый, белый, коричневый, чёрный, RAL*</t>
  </si>
  <si>
    <t>серый, RAL*</t>
  </si>
  <si>
    <t>Последние две цифры в обозначении доводчиков поверхностного монтажа, скользящих каналов и складных рычагов:</t>
  </si>
  <si>
    <t>Герметик 2300 для напольных доводчиков</t>
  </si>
  <si>
    <t>BTS60, фиксация 90˚, корпус, крышка, стд. шпиндель, EN3,  с петлей и планкой</t>
  </si>
  <si>
    <t>BTS60, без фиксации, корпус, крышка, стд. шпиндель, EN3</t>
  </si>
  <si>
    <t>BTS60, фиксация 90˚, корпус, крышка, стд. шпиндель, EN3</t>
  </si>
  <si>
    <t>Верхняя петля 8066, нерж. сталь</t>
  </si>
  <si>
    <t>ITS96 EN2-4, корпус, шпиндель стандартной длины, шир. тела 32 мм</t>
  </si>
  <si>
    <t>ITS96 EN3-6, корпус, шпиндель стандартной длины, шир. тела 39,5 мм</t>
  </si>
  <si>
    <t>серый, белый, коричневый, чёрный, золотой</t>
  </si>
  <si>
    <t>Рычаг складной ФОП для TS71, 72 без функциии отключения ФОП</t>
  </si>
  <si>
    <t>серый, белый, коричневый, черный</t>
  </si>
  <si>
    <t>Рычаг складной ФОП для TS 73V, 83</t>
  </si>
  <si>
    <t>526X0150</t>
  </si>
  <si>
    <t>ITS96 FL Доводчик  с функцией свободного хода, EN 3-6, со стандартным шпинделем</t>
  </si>
  <si>
    <t>670101xx</t>
  </si>
  <si>
    <t>серый, белый, коричневый, чёрный</t>
  </si>
  <si>
    <t>TS Compakt EN 2/3/4 в комплекте со складным рычагом</t>
  </si>
  <si>
    <t>BTS75V, корпус, без фиксации, со стд. шпинделем, EN1-4</t>
  </si>
  <si>
    <r>
      <t xml:space="preserve">BTS75V, корпус, фиксация 90 или 105, </t>
    </r>
    <r>
      <rPr>
        <b/>
        <sz val="10"/>
        <color rgb="FFFF0000"/>
        <rFont val="Arial Cyr"/>
        <charset val="204"/>
      </rPr>
      <t>со стд. шпинделя</t>
    </r>
    <r>
      <rPr>
        <sz val="10"/>
        <rFont val="Arial Cyr"/>
        <charset val="204"/>
      </rPr>
      <t>, EN1-4</t>
    </r>
  </si>
  <si>
    <t>Внимание: в комплект входит стандартный шпиндель</t>
  </si>
  <si>
    <t>TS92, исп. B (y=2) или G (y=3), корпус, EN1-4</t>
  </si>
  <si>
    <t>420y01xx</t>
  </si>
  <si>
    <t>430y00хх</t>
  </si>
  <si>
    <t>435y0001</t>
  </si>
  <si>
    <t>TS92, B (y=2) или G (y=3), корпус, EN1-4</t>
  </si>
  <si>
    <t>TS93, B (y=2) или G (y=3), корпус, EN2-5, BC+DC</t>
  </si>
  <si>
    <t>TS93, B (y=2) или G (y=3), корпус, EN5-7, BC+DC</t>
  </si>
  <si>
    <t>Скользящий канал G96N20 для ITS96, DIN Right (x=8), DIN Left (x=7)</t>
  </si>
  <si>
    <t>01 - серебристый</t>
  </si>
  <si>
    <t>670102xx</t>
  </si>
  <si>
    <t>TS Compakt EN 2/3/4 в комплекте со складным рычагом ФОП</t>
  </si>
  <si>
    <r>
      <t>Доводчик TS83 EN 3-6 специальное антикоррозионное исполнение (температура экспл. от -30</t>
    </r>
    <r>
      <rPr>
        <sz val="10"/>
        <rFont val="Calibri"/>
        <family val="2"/>
        <charset val="204"/>
      </rPr>
      <t>˚</t>
    </r>
    <r>
      <rPr>
        <sz val="10"/>
        <rFont val="Arial Cyr"/>
        <charset val="204"/>
      </rPr>
      <t xml:space="preserve"> до +45</t>
    </r>
    <r>
      <rPr>
        <sz val="10"/>
        <rFont val="Calibri"/>
        <family val="2"/>
        <charset val="204"/>
      </rPr>
      <t>˚</t>
    </r>
    <r>
      <rPr>
        <sz val="10"/>
        <rFont val="Arial Cyr"/>
        <charset val="204"/>
      </rPr>
      <t xml:space="preserve"> С). В комплекте со складным рычагом</t>
    </r>
  </si>
  <si>
    <t>Аксессуары для проектных доводчиков по технологии Cam Action</t>
  </si>
  <si>
    <t>ФОП для установки в скользящий канал G-N</t>
  </si>
  <si>
    <t>Ограничитель угла открывания для установки в G96N20 (запчасть)</t>
  </si>
  <si>
    <t>Ограничитель угла открывания для установки в G-N, G96N20</t>
  </si>
  <si>
    <t>Ограничитель угла открывания для установки в координатор G-SR, G-SR/BG</t>
  </si>
  <si>
    <t>641020xх</t>
  </si>
  <si>
    <t>641010xх</t>
  </si>
  <si>
    <t>641030xх</t>
  </si>
  <si>
    <t>641440xх</t>
  </si>
  <si>
    <t>Координатор G-SR/VK для дверей шириной 1220 - 1350 мм. Монтаж со стороны петель</t>
  </si>
  <si>
    <t>Координатор G-SR/V для дверей шириной 1350 - 2500 мм. Монтаж со стороны петель</t>
  </si>
  <si>
    <t>Координатор G-SR/VL для дверей шириной 2500 - 3200 мм. Монтаж со стороны петель</t>
  </si>
  <si>
    <t>Координатор G-SR/BG для дверей шириной 1500 - 2500 мм. Монтаж со стороны, противоположной петлям</t>
  </si>
  <si>
    <t>Товарные бонусы на доводчики DORMA TS 77</t>
  </si>
  <si>
    <t>Товарные бонусы на доводчики DORMA TS Compakt</t>
  </si>
  <si>
    <t>TS77</t>
  </si>
  <si>
    <t>Доп. Скидка за разовый объем</t>
  </si>
  <si>
    <t>TS Compakt</t>
  </si>
  <si>
    <t>Доп. скидка  и цена за разовый объем</t>
  </si>
  <si>
    <t>Кат. Клиента</t>
  </si>
  <si>
    <t>360шт</t>
  </si>
  <si>
    <t>180шт</t>
  </si>
  <si>
    <t>96шт</t>
  </si>
  <si>
    <r>
      <rPr>
        <b/>
        <sz val="10"/>
        <rFont val="Calibri"/>
        <family val="2"/>
        <charset val="204"/>
      </rPr>
      <t>≥</t>
    </r>
    <r>
      <rPr>
        <b/>
        <sz val="10"/>
        <rFont val="Arial"/>
        <family val="2"/>
        <charset val="204"/>
      </rPr>
      <t>448  шт</t>
    </r>
  </si>
  <si>
    <t>1 - 447 шт</t>
  </si>
  <si>
    <t>C, мин опт</t>
  </si>
  <si>
    <t>Товарные бонусы на доводчики DORMA TS 90 Impulse</t>
  </si>
  <si>
    <t>Цена с учетом доп. скидки за разовый объем:</t>
  </si>
  <si>
    <t>TS 90 Impulse</t>
  </si>
  <si>
    <t>TS77 EN2</t>
  </si>
  <si>
    <r>
      <rPr>
        <b/>
        <sz val="10"/>
        <rFont val="Calibri"/>
        <family val="2"/>
        <charset val="204"/>
      </rPr>
      <t xml:space="preserve">≥ </t>
    </r>
    <r>
      <rPr>
        <b/>
        <sz val="10"/>
        <rFont val="Arial"/>
        <family val="2"/>
        <charset val="204"/>
      </rPr>
      <t>50  шт</t>
    </r>
  </si>
  <si>
    <t>20 - 49 шт</t>
  </si>
  <si>
    <t>1 - 19 шт</t>
  </si>
  <si>
    <t>TS77 EN3</t>
  </si>
  <si>
    <t>TS77 EN4</t>
  </si>
  <si>
    <t>В</t>
  </si>
  <si>
    <t>Товарные бонусы на доводчики DORMA TS Profil</t>
  </si>
  <si>
    <t>Товарные бонусы на доводчики DORMA TS 92</t>
  </si>
  <si>
    <t>TS Profil</t>
  </si>
  <si>
    <t>TS 92</t>
  </si>
  <si>
    <r>
      <rPr>
        <b/>
        <sz val="10"/>
        <rFont val="Calibri"/>
        <family val="2"/>
        <charset val="204"/>
      </rPr>
      <t>≥</t>
    </r>
    <r>
      <rPr>
        <b/>
        <sz val="10"/>
        <rFont val="Arial"/>
        <family val="2"/>
        <charset val="204"/>
      </rPr>
      <t>24  шт</t>
    </r>
  </si>
  <si>
    <t>1 - 23 шт</t>
  </si>
  <si>
    <r>
      <rPr>
        <b/>
        <sz val="10"/>
        <rFont val="Calibri"/>
        <family val="2"/>
        <charset val="204"/>
      </rPr>
      <t>≥</t>
    </r>
    <r>
      <rPr>
        <b/>
        <sz val="10"/>
        <rFont val="Arial"/>
        <family val="2"/>
        <charset val="204"/>
      </rPr>
      <t>50  шт</t>
    </r>
  </si>
  <si>
    <t>Товарные бонусы на доводчики DORMA TS 73</t>
  </si>
  <si>
    <t>Товарные бонусы на доводчики DORMA TS 93</t>
  </si>
  <si>
    <t>EN 2-5</t>
  </si>
  <si>
    <t>TS 73</t>
  </si>
  <si>
    <t>TS 93 EN 2-5</t>
  </si>
  <si>
    <r>
      <rPr>
        <b/>
        <sz val="10"/>
        <rFont val="Calibri"/>
        <family val="2"/>
        <charset val="204"/>
      </rPr>
      <t>≥</t>
    </r>
    <r>
      <rPr>
        <b/>
        <sz val="10"/>
        <rFont val="Arial"/>
        <family val="2"/>
        <charset val="204"/>
      </rPr>
      <t>30  шт</t>
    </r>
  </si>
  <si>
    <t>10 - 29 шт</t>
  </si>
  <si>
    <t>1 - 9 шт</t>
  </si>
  <si>
    <t>Товарные бонусы на доводчики DORMA TS 83</t>
  </si>
  <si>
    <t>Товарные бонусы на доводчики DORMA TS 91</t>
  </si>
  <si>
    <t>TS 83 EN 3-6 BC, арт. 380101хх</t>
  </si>
  <si>
    <t>TS 83</t>
  </si>
  <si>
    <t>TS 91</t>
  </si>
  <si>
    <r>
      <rPr>
        <b/>
        <sz val="10"/>
        <rFont val="Calibri"/>
        <family val="2"/>
        <charset val="204"/>
      </rPr>
      <t xml:space="preserve">≥ </t>
    </r>
    <r>
      <rPr>
        <b/>
        <sz val="10"/>
        <rFont val="Arial"/>
        <family val="2"/>
        <charset val="204"/>
      </rPr>
      <t>50 шт</t>
    </r>
  </si>
  <si>
    <t>С</t>
  </si>
  <si>
    <t>Товарные бонусы на доводчики DORMA ITS 96 EN 2-4</t>
  </si>
  <si>
    <t>Товарные бонусы на доводчики DORMA ITS 96 EN 3-6</t>
  </si>
  <si>
    <t>ITS 96 EN 2-4</t>
  </si>
  <si>
    <t>ITS 96 EN 3-6</t>
  </si>
  <si>
    <r>
      <rPr>
        <b/>
        <sz val="10"/>
        <rFont val="Calibri"/>
        <family val="2"/>
        <charset val="204"/>
      </rPr>
      <t xml:space="preserve">≥ </t>
    </r>
    <r>
      <rPr>
        <b/>
        <sz val="10"/>
        <rFont val="Arial"/>
        <family val="2"/>
        <charset val="204"/>
      </rPr>
      <t>40 шт</t>
    </r>
  </si>
  <si>
    <t>20 - 39 шт</t>
  </si>
  <si>
    <t>EN1</t>
  </si>
  <si>
    <t>до 750</t>
  </si>
  <si>
    <t>EN2</t>
  </si>
  <si>
    <t>EN3</t>
  </si>
  <si>
    <t>EN4</t>
  </si>
  <si>
    <t>EN5</t>
  </si>
  <si>
    <t>EN6</t>
  </si>
  <si>
    <t>EN7</t>
  </si>
  <si>
    <t>Монтажная пластина для TS Profil</t>
  </si>
  <si>
    <t>TS Profil EN2/3/4+Size5 BCA</t>
  </si>
  <si>
    <t>RAL* - цена в полном поартикульном списке (размер партии 1-9 шт.)</t>
  </si>
  <si>
    <t>алюминий необр.</t>
  </si>
  <si>
    <t>Усилие доводчика в соответствии с Европейскими нормами EN1154</t>
  </si>
  <si>
    <t>Максимальная ширина двери, мм</t>
  </si>
  <si>
    <r>
      <t xml:space="preserve">Масса </t>
    </r>
    <r>
      <rPr>
        <b/>
        <sz val="12"/>
        <color rgb="FFFF0000"/>
        <rFont val="Times New Roman"/>
        <family val="1"/>
        <charset val="204"/>
      </rPr>
      <t>тестовой</t>
    </r>
    <r>
      <rPr>
        <b/>
        <sz val="12"/>
        <rFont val="Times New Roman"/>
        <family val="1"/>
        <charset val="204"/>
      </rPr>
      <t xml:space="preserve"> двери, кг (не является определяющей)</t>
    </r>
  </si>
  <si>
    <t>Нормы упаковки доводчиков</t>
  </si>
  <si>
    <t>Модель</t>
  </si>
  <si>
    <t>в коробке, шт.</t>
  </si>
  <si>
    <t>в паллете, шт.</t>
  </si>
  <si>
    <t>в  20'-контейнере, шт.</t>
  </si>
  <si>
    <t>в  40'-контейнере, шт.</t>
  </si>
  <si>
    <t>TS77 рычаги</t>
  </si>
  <si>
    <t>TS77 доводчики</t>
  </si>
  <si>
    <t>TS68 доводчики с ФОП</t>
  </si>
  <si>
    <t>TS68 рычаги стандартные</t>
  </si>
  <si>
    <t>TS68 доводчики со стд. рычагом</t>
  </si>
  <si>
    <t>TS 90</t>
  </si>
  <si>
    <t>BTS65</t>
  </si>
  <si>
    <t>BTS60</t>
  </si>
  <si>
    <t>серый, белый, коричневый, черный, RAL*</t>
  </si>
  <si>
    <t xml:space="preserve"> </t>
  </si>
  <si>
    <t>Мин. опт. Цена</t>
  </si>
  <si>
    <t>Крупный Опт от 50 штук</t>
  </si>
  <si>
    <r>
      <t xml:space="preserve">TS68 в комплекте со складным рычагом </t>
    </r>
    <r>
      <rPr>
        <b/>
        <sz val="10"/>
        <color rgb="FFFF0000"/>
        <rFont val="Arial Cyr"/>
        <charset val="204"/>
      </rPr>
      <t>ФОП</t>
    </r>
  </si>
  <si>
    <t>Прайс  на доводчики торговой марки Дорма (Германия) с 01 февраля 2016 года</t>
  </si>
  <si>
    <t>С 01 февраля 2016 года корпорация Dorma в России устанавливает цены продажи в Евро.                                                                                                      Счета выставляются по курсу ЦБ РФ.</t>
  </si>
  <si>
    <t>13,87</t>
  </si>
  <si>
    <t>14,54</t>
  </si>
  <si>
    <t>15,39</t>
  </si>
  <si>
    <t>16,44</t>
  </si>
  <si>
    <t>29,38</t>
  </si>
  <si>
    <t>25,17</t>
  </si>
  <si>
    <t>55,25</t>
  </si>
  <si>
    <t>9,91</t>
  </si>
  <si>
    <t>4,61</t>
  </si>
  <si>
    <t>31,95</t>
  </si>
  <si>
    <t>по запросу</t>
  </si>
  <si>
    <t>38,60</t>
  </si>
  <si>
    <t>43,70</t>
  </si>
  <si>
    <t xml:space="preserve">       Евро                      Евро</t>
  </si>
  <si>
    <t>63,20</t>
  </si>
  <si>
    <t>78,94</t>
  </si>
  <si>
    <t>155,62</t>
  </si>
  <si>
    <t>146,21</t>
  </si>
  <si>
    <t>158,88</t>
  </si>
  <si>
    <t>17,33</t>
  </si>
  <si>
    <t>18,40</t>
  </si>
  <si>
    <t>43,27</t>
  </si>
  <si>
    <t>5,08</t>
  </si>
  <si>
    <t>11,44</t>
  </si>
  <si>
    <t>62,52</t>
  </si>
  <si>
    <t>61,25</t>
  </si>
  <si>
    <t>67,04</t>
  </si>
  <si>
    <t>55,27</t>
  </si>
  <si>
    <t>14,91</t>
  </si>
  <si>
    <t>18,91</t>
  </si>
  <si>
    <t>28,12</t>
  </si>
  <si>
    <t>96,34</t>
  </si>
  <si>
    <t>196,22</t>
  </si>
  <si>
    <t>179,45</t>
  </si>
  <si>
    <t>263,20</t>
  </si>
  <si>
    <t>240,00</t>
  </si>
  <si>
    <t>189,98</t>
  </si>
  <si>
    <t>303,36</t>
  </si>
  <si>
    <t>23,43</t>
  </si>
  <si>
    <t>59,69</t>
  </si>
  <si>
    <t>169,08</t>
  </si>
  <si>
    <t>273,54</t>
  </si>
  <si>
    <t>192,96</t>
  </si>
  <si>
    <t>236,72</t>
  </si>
  <si>
    <t>21,96</t>
  </si>
  <si>
    <t>19,89</t>
  </si>
  <si>
    <t>21,39</t>
  </si>
  <si>
    <t>27,35</t>
  </si>
  <si>
    <t>71,61</t>
  </si>
  <si>
    <t>37,29</t>
  </si>
  <si>
    <t>23,86</t>
  </si>
  <si>
    <t>41,28</t>
  </si>
  <si>
    <t>18,44</t>
  </si>
  <si>
    <t>165,72</t>
  </si>
  <si>
    <t>185,06</t>
  </si>
  <si>
    <t>40,13</t>
  </si>
  <si>
    <t>1 067,88</t>
  </si>
  <si>
    <t>36,08</t>
  </si>
  <si>
    <t>156,92</t>
  </si>
  <si>
    <t>16,82</t>
  </si>
  <si>
    <t>139,25</t>
  </si>
  <si>
    <t>143,21</t>
  </si>
  <si>
    <t>11,19</t>
  </si>
  <si>
    <t>357,04</t>
  </si>
  <si>
    <t>31,33</t>
  </si>
  <si>
    <t>14,02</t>
  </si>
  <si>
    <t>21,74</t>
  </si>
  <si>
    <t>28,36</t>
  </si>
  <si>
    <t>48,26</t>
  </si>
  <si>
    <t>19,38</t>
  </si>
  <si>
    <t>33,95</t>
  </si>
  <si>
    <t>88,56</t>
  </si>
  <si>
    <t>14,69</t>
  </si>
  <si>
    <t>50,42</t>
  </si>
  <si>
    <t>73,52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</si>
</sst>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_р_._-;\-* #,##0_р_._-;_-* &quot;-&quot;??_р_._-;_-@_-"/>
    <numFmt numFmtId="166" formatCode="_-* #,##0.00\ &quot;€&quot;_-;\-* #,##0.00\ &quot;€&quot;_-;_-* &quot;-&quot;??\ &quot;€&quot;_-;_-@_-"/>
    <numFmt numFmtId="167" formatCode="_-* #,##0&quot;€&quot;_-;\-* #,##0&quot;€&quot;_-;_-* &quot;-&quot;&quot;€&quot;_-;_-@_-"/>
    <numFmt numFmtId="168" formatCode="_-* #,##0.00&quot;€&quot;_-;\-* #,##0.00&quot;€&quot;_-;_-* &quot;-&quot;??&quot;€&quot;_-;_-@_-"/>
    <numFmt numFmtId="169" formatCode="_-* #,##0.00_ _€_-;\-* #,##0.00_ _€_-;_-* &quot;-&quot;??_ _€_-;_-@_-"/>
    <numFmt numFmtId="170" formatCode="#,##0.00&quot;р.&quot;"/>
    <numFmt numFmtId="171" formatCode="#,##0_ ;\-#,##0\ "/>
  </numFmts>
  <fonts count="6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i/>
      <sz val="10"/>
      <color rgb="FFFF0000"/>
      <name val="Arial Cyr"/>
      <charset val="204"/>
    </font>
    <font>
      <sz val="10"/>
      <color theme="1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Verdana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2"/>
      <name val="Arial"/>
      <family val="2"/>
      <charset val="204"/>
    </font>
    <font>
      <b/>
      <sz val="10"/>
      <name val="Calibri"/>
      <family val="2"/>
      <charset val="204"/>
    </font>
    <font>
      <sz val="11"/>
      <color rgb="FF000000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rgb="FF1F497D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 Cyr"/>
      <charset val="204"/>
    </font>
    <font>
      <sz val="11"/>
      <color rgb="FFFF0000"/>
      <name val="Arial Cyr"/>
      <charset val="204"/>
    </font>
    <font>
      <sz val="11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1F02CE"/>
      <name val="Arial"/>
      <family val="2"/>
      <charset val="204"/>
    </font>
    <font>
      <b/>
      <i/>
      <sz val="10"/>
      <color rgb="FFFF0000"/>
      <name val="Arial Cyr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indexed="49"/>
      </patternFill>
    </fill>
    <fill>
      <patternFill patternType="solid">
        <fgColor indexed="41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42">
    <xf numFmtId="164" fontId="0" fillId="0" borderId="0"/>
    <xf numFmtId="43" fontId="3" fillId="0" borderId="0" applyFont="0" applyFill="0" applyBorder="0" applyAlignment="0" applyProtection="0"/>
    <xf numFmtId="4" fontId="7" fillId="2" borderId="1" applyNumberFormat="0" applyProtection="0">
      <alignment horizontal="left" vertical="center" indent="1"/>
    </xf>
    <xf numFmtId="164" fontId="3" fillId="0" borderId="0"/>
    <xf numFmtId="164" fontId="10" fillId="0" borderId="0"/>
    <xf numFmtId="9" fontId="3" fillId="0" borderId="0" applyFont="0" applyFill="0" applyBorder="0" applyAlignment="0" applyProtection="0"/>
    <xf numFmtId="0" fontId="18" fillId="0" borderId="0"/>
    <xf numFmtId="0" fontId="19" fillId="0" borderId="0"/>
    <xf numFmtId="0" fontId="7" fillId="0" borderId="0"/>
    <xf numFmtId="166" fontId="8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19" fillId="0" borderId="0"/>
    <xf numFmtId="9" fontId="19" fillId="0" borderId="0" applyFont="0" applyFill="0" applyBorder="0" applyAlignment="0" applyProtection="0"/>
    <xf numFmtId="0" fontId="22" fillId="0" borderId="0"/>
    <xf numFmtId="0" fontId="22" fillId="0" borderId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" fillId="0" borderId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4" fillId="0" borderId="0"/>
    <xf numFmtId="9" fontId="8" fillId="0" borderId="0" applyFont="0" applyFill="0" applyBorder="0" applyAlignment="0" applyProtection="0"/>
    <xf numFmtId="4" fontId="4" fillId="8" borderId="12" applyNumberFormat="0" applyProtection="0">
      <alignment horizontal="left" vertical="center" indent="1"/>
    </xf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2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2" fillId="24" borderId="0" applyNumberFormat="0" applyBorder="0" applyAlignment="0" applyProtection="0"/>
    <xf numFmtId="0" fontId="22" fillId="32" borderId="0" applyNumberFormat="0" applyBorder="0" applyAlignment="0" applyProtection="0"/>
    <xf numFmtId="0" fontId="26" fillId="25" borderId="0" applyNumberFormat="0" applyBorder="0" applyAlignment="0" applyProtection="0"/>
    <xf numFmtId="0" fontId="26" fillId="2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22" borderId="0" applyNumberFormat="0" applyBorder="0" applyAlignment="0" applyProtection="0"/>
    <xf numFmtId="0" fontId="26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6" borderId="0" applyNumberFormat="0" applyBorder="0" applyAlignment="0" applyProtection="0"/>
    <xf numFmtId="0" fontId="28" fillId="39" borderId="12" applyNumberFormat="0" applyAlignment="0" applyProtection="0"/>
    <xf numFmtId="0" fontId="29" fillId="31" borderId="13" applyNumberFormat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37" borderId="12" applyNumberFormat="0" applyAlignment="0" applyProtection="0"/>
    <xf numFmtId="0" fontId="36" fillId="0" borderId="17" applyNumberFormat="0" applyFill="0" applyAlignment="0" applyProtection="0"/>
    <xf numFmtId="0" fontId="4" fillId="36" borderId="12" applyNumberFormat="0" applyFont="0" applyAlignment="0" applyProtection="0"/>
    <xf numFmtId="0" fontId="22" fillId="7" borderId="11" applyNumberFormat="0" applyFont="0" applyAlignment="0" applyProtection="0"/>
    <xf numFmtId="0" fontId="37" fillId="39" borderId="18" applyNumberFormat="0" applyAlignment="0" applyProtection="0"/>
    <xf numFmtId="4" fontId="4" fillId="43" borderId="12" applyNumberFormat="0" applyProtection="0">
      <alignment vertical="center"/>
    </xf>
    <xf numFmtId="4" fontId="38" fillId="5" borderId="12" applyNumberFormat="0" applyProtection="0">
      <alignment vertical="center"/>
    </xf>
    <xf numFmtId="4" fontId="4" fillId="5" borderId="12" applyNumberFormat="0" applyProtection="0">
      <alignment horizontal="left" vertical="center" indent="1"/>
    </xf>
    <xf numFmtId="0" fontId="39" fillId="43" borderId="1" applyNumberFormat="0" applyProtection="0">
      <alignment horizontal="left" vertical="top" indent="1"/>
    </xf>
    <xf numFmtId="4" fontId="4" fillId="8" borderId="12" applyNumberFormat="0" applyProtection="0">
      <alignment horizontal="left" vertical="center" indent="1"/>
    </xf>
    <xf numFmtId="4" fontId="4" fillId="44" borderId="12" applyNumberFormat="0" applyProtection="0">
      <alignment horizontal="right" vertical="center"/>
    </xf>
    <xf numFmtId="4" fontId="4" fillId="45" borderId="12" applyNumberFormat="0" applyProtection="0">
      <alignment horizontal="right" vertical="center"/>
    </xf>
    <xf numFmtId="4" fontId="4" fillId="46" borderId="19" applyNumberFormat="0" applyProtection="0">
      <alignment horizontal="right" vertical="center"/>
    </xf>
    <xf numFmtId="4" fontId="4" fillId="18" borderId="12" applyNumberFormat="0" applyProtection="0">
      <alignment horizontal="right" vertical="center"/>
    </xf>
    <xf numFmtId="4" fontId="4" fillId="47" borderId="12" applyNumberFormat="0" applyProtection="0">
      <alignment horizontal="right" vertical="center"/>
    </xf>
    <xf numFmtId="4" fontId="4" fillId="48" borderId="12" applyNumberFormat="0" applyProtection="0">
      <alignment horizontal="right" vertical="center"/>
    </xf>
    <xf numFmtId="4" fontId="4" fillId="14" borderId="12" applyNumberFormat="0" applyProtection="0">
      <alignment horizontal="right" vertical="center"/>
    </xf>
    <xf numFmtId="4" fontId="4" fillId="10" borderId="12" applyNumberFormat="0" applyProtection="0">
      <alignment horizontal="right" vertical="center"/>
    </xf>
    <xf numFmtId="4" fontId="4" fillId="49" borderId="12" applyNumberFormat="0" applyProtection="0">
      <alignment horizontal="right" vertical="center"/>
    </xf>
    <xf numFmtId="4" fontId="4" fillId="50" borderId="19" applyNumberFormat="0" applyProtection="0">
      <alignment horizontal="left" vertical="center" indent="1"/>
    </xf>
    <xf numFmtId="4" fontId="8" fillId="16" borderId="19" applyNumberFormat="0" applyProtection="0">
      <alignment horizontal="left" vertical="center" indent="1"/>
    </xf>
    <xf numFmtId="4" fontId="8" fillId="16" borderId="19" applyNumberFormat="0" applyProtection="0">
      <alignment horizontal="left" vertical="center" indent="1"/>
    </xf>
    <xf numFmtId="4" fontId="4" fillId="2" borderId="12" applyNumberFormat="0" applyProtection="0">
      <alignment horizontal="right" vertical="center"/>
    </xf>
    <xf numFmtId="4" fontId="4" fillId="9" borderId="19" applyNumberFormat="0" applyProtection="0">
      <alignment horizontal="left" vertical="center" indent="1"/>
    </xf>
    <xf numFmtId="4" fontId="4" fillId="2" borderId="19" applyNumberFormat="0" applyProtection="0">
      <alignment horizontal="left" vertical="center" indent="1"/>
    </xf>
    <xf numFmtId="0" fontId="4" fillId="13" borderId="12" applyNumberFormat="0" applyProtection="0">
      <alignment horizontal="left" vertical="center" indent="1"/>
    </xf>
    <xf numFmtId="0" fontId="4" fillId="16" borderId="1" applyNumberFormat="0" applyProtection="0">
      <alignment horizontal="left" vertical="top" indent="1"/>
    </xf>
    <xf numFmtId="0" fontId="4" fillId="51" borderId="12" applyNumberFormat="0" applyProtection="0">
      <alignment horizontal="left" vertical="center" indent="1"/>
    </xf>
    <xf numFmtId="0" fontId="4" fillId="2" borderId="1" applyNumberFormat="0" applyProtection="0">
      <alignment horizontal="left" vertical="top" indent="1"/>
    </xf>
    <xf numFmtId="0" fontId="4" fillId="52" borderId="12" applyNumberFormat="0" applyProtection="0">
      <alignment horizontal="left" vertical="center" indent="1"/>
    </xf>
    <xf numFmtId="0" fontId="4" fillId="52" borderId="1" applyNumberFormat="0" applyProtection="0">
      <alignment horizontal="left" vertical="top" indent="1"/>
    </xf>
    <xf numFmtId="0" fontId="4" fillId="9" borderId="12" applyNumberFormat="0" applyProtection="0">
      <alignment horizontal="left" vertical="center" indent="1"/>
    </xf>
    <xf numFmtId="0" fontId="4" fillId="9" borderId="1" applyNumberFormat="0" applyProtection="0">
      <alignment horizontal="left" vertical="top" indent="1"/>
    </xf>
    <xf numFmtId="0" fontId="4" fillId="53" borderId="20" applyNumberFormat="0">
      <protection locked="0"/>
    </xf>
    <xf numFmtId="0" fontId="21" fillId="16" borderId="21" applyBorder="0"/>
    <xf numFmtId="4" fontId="40" fillId="54" borderId="1" applyNumberFormat="0" applyProtection="0">
      <alignment vertical="center"/>
    </xf>
    <xf numFmtId="4" fontId="38" fillId="55" borderId="3" applyNumberFormat="0" applyProtection="0">
      <alignment vertical="center"/>
    </xf>
    <xf numFmtId="4" fontId="40" fillId="13" borderId="1" applyNumberFormat="0" applyProtection="0">
      <alignment horizontal="left" vertical="center" indent="1"/>
    </xf>
    <xf numFmtId="0" fontId="40" fillId="54" borderId="1" applyNumberFormat="0" applyProtection="0">
      <alignment horizontal="left" vertical="top" indent="1"/>
    </xf>
    <xf numFmtId="4" fontId="4" fillId="0" borderId="12" applyNumberFormat="0" applyProtection="0">
      <alignment horizontal="right" vertical="center"/>
    </xf>
    <xf numFmtId="4" fontId="38" fillId="4" borderId="12" applyNumberFormat="0" applyProtection="0">
      <alignment horizontal="right" vertical="center"/>
    </xf>
    <xf numFmtId="0" fontId="40" fillId="2" borderId="1" applyNumberFormat="0" applyProtection="0">
      <alignment horizontal="left" vertical="top" indent="1"/>
    </xf>
    <xf numFmtId="4" fontId="41" fillId="56" borderId="19" applyNumberFormat="0" applyProtection="0">
      <alignment horizontal="left" vertical="center" indent="1"/>
    </xf>
    <xf numFmtId="0" fontId="4" fillId="57" borderId="3"/>
    <xf numFmtId="4" fontId="42" fillId="53" borderId="12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19" fillId="0" borderId="0"/>
    <xf numFmtId="0" fontId="43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7" fillId="4" borderId="23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164" fontId="5" fillId="0" borderId="0"/>
  </cellStyleXfs>
  <cellXfs count="218">
    <xf numFmtId="164" fontId="0" fillId="0" borderId="0" xfId="0"/>
    <xf numFmtId="164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164" fontId="10" fillId="0" borderId="0" xfId="4" applyAlignment="1">
      <alignment horizontal="left" vertical="center" wrapText="1"/>
    </xf>
    <xf numFmtId="164" fontId="12" fillId="3" borderId="3" xfId="0" applyFont="1" applyFill="1" applyBorder="1" applyAlignment="1">
      <alignment horizontal="left" vertical="center" wrapText="1"/>
    </xf>
    <xf numFmtId="164" fontId="0" fillId="0" borderId="3" xfId="0" quotePrefix="1" applyBorder="1" applyAlignment="1">
      <alignment horizontal="center" vertical="center" wrapText="1"/>
    </xf>
    <xf numFmtId="164" fontId="12" fillId="3" borderId="3" xfId="0" quotePrefix="1" applyFont="1" applyFill="1" applyBorder="1" applyAlignment="1">
      <alignment horizontal="center" vertical="center" wrapText="1"/>
    </xf>
    <xf numFmtId="164" fontId="0" fillId="0" borderId="5" xfId="0" applyBorder="1" applyAlignment="1">
      <alignment horizontal="left" vertical="center" wrapText="1"/>
    </xf>
    <xf numFmtId="1" fontId="12" fillId="3" borderId="3" xfId="0" applyNumberFormat="1" applyFont="1" applyFill="1" applyBorder="1" applyAlignment="1">
      <alignment horizontal="left" vertical="center" wrapText="1"/>
    </xf>
    <xf numFmtId="1" fontId="0" fillId="0" borderId="0" xfId="0" applyNumberFormat="1" applyBorder="1" applyAlignment="1">
      <alignment horizontal="left" vertical="center" wrapText="1"/>
    </xf>
    <xf numFmtId="164" fontId="0" fillId="0" borderId="0" xfId="0" applyBorder="1" applyAlignment="1">
      <alignment horizontal="left" vertical="center" wrapText="1"/>
    </xf>
    <xf numFmtId="165" fontId="0" fillId="0" borderId="0" xfId="1" applyNumberFormat="1" applyFont="1" applyAlignment="1">
      <alignment horizontal="left" vertical="center" wrapText="1"/>
    </xf>
    <xf numFmtId="165" fontId="0" fillId="0" borderId="0" xfId="0" applyNumberFormat="1" applyAlignment="1">
      <alignment horizontal="left" vertical="center" wrapText="1"/>
    </xf>
    <xf numFmtId="164" fontId="15" fillId="0" borderId="0" xfId="0" applyFont="1" applyAlignment="1">
      <alignment horizontal="left" vertical="center" wrapText="1"/>
    </xf>
    <xf numFmtId="164" fontId="14" fillId="6" borderId="0" xfId="0" applyFont="1" applyFill="1" applyAlignment="1">
      <alignment horizontal="left" vertical="center" wrapText="1"/>
    </xf>
    <xf numFmtId="164" fontId="0" fillId="0" borderId="3" xfId="0" applyBorder="1" applyAlignment="1">
      <alignment horizontal="left" vertical="center" wrapText="1"/>
    </xf>
    <xf numFmtId="164" fontId="0" fillId="0" borderId="0" xfId="0" applyAlignment="1">
      <alignment horizontal="left" vertical="center"/>
    </xf>
    <xf numFmtId="1" fontId="5" fillId="0" borderId="3" xfId="0" applyNumberFormat="1" applyFont="1" applyBorder="1" applyAlignment="1">
      <alignment horizontal="left" vertical="center" wrapText="1"/>
    </xf>
    <xf numFmtId="1" fontId="12" fillId="3" borderId="2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4" xfId="0" applyNumberFormat="1" applyBorder="1" applyAlignment="1">
      <alignment horizontal="left" vertical="center" wrapText="1"/>
    </xf>
    <xf numFmtId="1" fontId="0" fillId="0" borderId="5" xfId="0" applyNumberFormat="1" applyBorder="1" applyAlignment="1">
      <alignment horizontal="left" vertical="center" wrapText="1"/>
    </xf>
    <xf numFmtId="165" fontId="12" fillId="3" borderId="3" xfId="1" applyNumberFormat="1" applyFont="1" applyFill="1" applyBorder="1" applyAlignment="1">
      <alignment horizontal="left" vertical="center" wrapText="1"/>
    </xf>
    <xf numFmtId="165" fontId="0" fillId="0" borderId="0" xfId="1" applyNumberFormat="1" applyFont="1" applyBorder="1" applyAlignment="1">
      <alignment horizontal="right" vertical="center" wrapText="1"/>
    </xf>
    <xf numFmtId="165" fontId="0" fillId="0" borderId="0" xfId="1" applyNumberFormat="1" applyFont="1" applyBorder="1" applyAlignment="1">
      <alignment horizontal="left" vertical="center" wrapText="1"/>
    </xf>
    <xf numFmtId="164" fontId="11" fillId="0" borderId="0" xfId="0" applyFont="1" applyAlignment="1">
      <alignment horizontal="left" vertical="center"/>
    </xf>
    <xf numFmtId="165" fontId="10" fillId="0" borderId="3" xfId="1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left" vertical="center"/>
    </xf>
    <xf numFmtId="1" fontId="5" fillId="0" borderId="2" xfId="0" applyNumberFormat="1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left" vertical="center"/>
    </xf>
    <xf numFmtId="164" fontId="0" fillId="0" borderId="3" xfId="0" applyBorder="1" applyAlignment="1">
      <alignment vertical="center"/>
    </xf>
    <xf numFmtId="1" fontId="8" fillId="0" borderId="2" xfId="0" applyNumberFormat="1" applyFont="1" applyBorder="1" applyAlignment="1">
      <alignment horizontal="left" vertical="center"/>
    </xf>
    <xf numFmtId="1" fontId="8" fillId="0" borderId="3" xfId="0" applyNumberFormat="1" applyFont="1" applyBorder="1" applyAlignment="1">
      <alignment horizontal="left" vertical="center"/>
    </xf>
    <xf numFmtId="1" fontId="13" fillId="0" borderId="2" xfId="2" quotePrefix="1" applyNumberFormat="1" applyFont="1" applyFill="1" applyBorder="1" applyAlignment="1">
      <alignment horizontal="left" vertical="center"/>
    </xf>
    <xf numFmtId="1" fontId="13" fillId="0" borderId="3" xfId="2" quotePrefix="1" applyNumberFormat="1" applyFont="1" applyFill="1" applyBorder="1" applyAlignment="1">
      <alignment horizontal="left" vertical="center"/>
    </xf>
    <xf numFmtId="164" fontId="5" fillId="0" borderId="3" xfId="0" applyFont="1" applyBorder="1" applyAlignment="1">
      <alignment horizontal="left" vertical="center" wrapText="1"/>
    </xf>
    <xf numFmtId="164" fontId="15" fillId="0" borderId="0" xfId="0" applyFont="1" applyAlignment="1">
      <alignment horizontal="right" vertical="center" wrapText="1"/>
    </xf>
    <xf numFmtId="164" fontId="15" fillId="0" borderId="3" xfId="0" applyFont="1" applyBorder="1" applyAlignment="1">
      <alignment horizontal="left" vertical="center" wrapText="1"/>
    </xf>
    <xf numFmtId="164" fontId="16" fillId="0" borderId="3" xfId="0" quotePrefix="1" applyFont="1" applyBorder="1" applyAlignment="1">
      <alignment horizontal="left" vertical="center" wrapText="1"/>
    </xf>
    <xf numFmtId="164" fontId="17" fillId="0" borderId="3" xfId="0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 wrapText="1"/>
    </xf>
    <xf numFmtId="1" fontId="0" fillId="0" borderId="3" xfId="0" applyNumberFormat="1" applyBorder="1" applyAlignment="1">
      <alignment horizontal="left" vertical="center" wrapText="1"/>
    </xf>
    <xf numFmtId="164" fontId="0" fillId="0" borderId="0" xfId="0" applyFill="1" applyBorder="1"/>
    <xf numFmtId="164" fontId="0" fillId="0" borderId="0" xfId="0" applyFill="1"/>
    <xf numFmtId="170" fontId="0" fillId="0" borderId="8" xfId="137" applyNumberFormat="1" applyFont="1" applyBorder="1"/>
    <xf numFmtId="170" fontId="0" fillId="0" borderId="2" xfId="137" applyNumberFormat="1" applyFont="1" applyBorder="1"/>
    <xf numFmtId="170" fontId="0" fillId="0" borderId="4" xfId="137" applyNumberFormat="1" applyFont="1" applyBorder="1"/>
    <xf numFmtId="164" fontId="47" fillId="0" borderId="0" xfId="0" applyFont="1" applyAlignment="1">
      <alignment vertical="center"/>
    </xf>
    <xf numFmtId="1" fontId="47" fillId="0" borderId="0" xfId="0" applyNumberFormat="1" applyFont="1" applyAlignment="1">
      <alignment horizontal="right" vertical="center"/>
    </xf>
    <xf numFmtId="164" fontId="0" fillId="0" borderId="0" xfId="0"/>
    <xf numFmtId="164" fontId="45" fillId="0" borderId="0" xfId="0" applyFont="1"/>
    <xf numFmtId="170" fontId="0" fillId="0" borderId="6" xfId="137" applyNumberFormat="1" applyFont="1" applyBorder="1"/>
    <xf numFmtId="170" fontId="0" fillId="0" borderId="10" xfId="137" applyNumberFormat="1" applyFont="1" applyBorder="1"/>
    <xf numFmtId="170" fontId="0" fillId="0" borderId="3" xfId="137" applyNumberFormat="1" applyFont="1" applyBorder="1"/>
    <xf numFmtId="170" fontId="0" fillId="0" borderId="9" xfId="137" applyNumberFormat="1" applyFont="1" applyBorder="1"/>
    <xf numFmtId="170" fontId="0" fillId="0" borderId="5" xfId="137" applyNumberFormat="1" applyFont="1" applyBorder="1"/>
    <xf numFmtId="170" fontId="0" fillId="0" borderId="7" xfId="137" applyNumberFormat="1" applyFont="1" applyBorder="1"/>
    <xf numFmtId="170" fontId="0" fillId="0" borderId="0" xfId="0" applyNumberFormat="1" applyBorder="1"/>
    <xf numFmtId="170" fontId="0" fillId="0" borderId="0" xfId="137" applyNumberFormat="1" applyFont="1" applyBorder="1"/>
    <xf numFmtId="164" fontId="9" fillId="0" borderId="2" xfId="0" applyFont="1" applyBorder="1" applyAlignment="1">
      <alignment vertical="center" textRotation="90" wrapText="1"/>
    </xf>
    <xf numFmtId="164" fontId="9" fillId="0" borderId="4" xfId="0" applyFont="1" applyBorder="1" applyAlignment="1">
      <alignment vertical="center" textRotation="90" wrapText="1"/>
    </xf>
    <xf numFmtId="3" fontId="0" fillId="0" borderId="0" xfId="0" applyNumberFormat="1"/>
    <xf numFmtId="3" fontId="14" fillId="0" borderId="37" xfId="0" applyNumberFormat="1" applyFont="1" applyBorder="1" applyAlignment="1">
      <alignment horizontal="center"/>
    </xf>
    <xf numFmtId="9" fontId="3" fillId="0" borderId="3" xfId="136" applyNumberFormat="1" applyFont="1" applyFill="1" applyBorder="1"/>
    <xf numFmtId="9" fontId="3" fillId="0" borderId="5" xfId="136" applyNumberFormat="1" applyFont="1" applyFill="1" applyBorder="1"/>
    <xf numFmtId="9" fontId="3" fillId="0" borderId="7" xfId="136" applyNumberFormat="1" applyFont="1" applyFill="1" applyBorder="1"/>
    <xf numFmtId="164" fontId="11" fillId="0" borderId="0" xfId="0" applyFont="1"/>
    <xf numFmtId="164" fontId="0" fillId="0" borderId="0" xfId="0" applyFont="1"/>
    <xf numFmtId="3" fontId="14" fillId="0" borderId="0" xfId="0" applyNumberFormat="1" applyFont="1" applyBorder="1" applyAlignment="1">
      <alignment horizontal="center"/>
    </xf>
    <xf numFmtId="9" fontId="3" fillId="0" borderId="0" xfId="136" applyNumberFormat="1" applyFont="1" applyFill="1" applyBorder="1"/>
    <xf numFmtId="164" fontId="0" fillId="0" borderId="0" xfId="0" applyFont="1" applyBorder="1"/>
    <xf numFmtId="164" fontId="14" fillId="0" borderId="0" xfId="0" applyFont="1" applyBorder="1" applyAlignment="1"/>
    <xf numFmtId="9" fontId="3" fillId="0" borderId="40" xfId="136" applyNumberFormat="1" applyFont="1" applyFill="1" applyBorder="1" applyAlignment="1">
      <alignment horizontal="center"/>
    </xf>
    <xf numFmtId="170" fontId="3" fillId="0" borderId="7" xfId="136" applyNumberFormat="1" applyFont="1" applyFill="1" applyBorder="1" applyAlignment="1">
      <alignment horizont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9" fontId="3" fillId="0" borderId="0" xfId="136" applyNumberFormat="1" applyFont="1" applyFill="1" applyBorder="1" applyAlignment="1"/>
    <xf numFmtId="170" fontId="3" fillId="0" borderId="0" xfId="136" applyNumberFormat="1" applyFont="1" applyFill="1" applyBorder="1" applyAlignment="1"/>
    <xf numFmtId="164" fontId="45" fillId="0" borderId="0" xfId="0" applyFont="1" applyFill="1" applyBorder="1" applyAlignment="1">
      <alignment vertical="center"/>
    </xf>
    <xf numFmtId="164" fontId="14" fillId="0" borderId="0" xfId="0" applyFont="1" applyFill="1" applyBorder="1" applyAlignment="1"/>
    <xf numFmtId="3" fontId="11" fillId="0" borderId="0" xfId="0" applyNumberFormat="1" applyFont="1" applyFill="1" applyBorder="1" applyAlignment="1">
      <alignment vertical="center"/>
    </xf>
    <xf numFmtId="164" fontId="9" fillId="0" borderId="0" xfId="0" applyFont="1" applyFill="1" applyBorder="1" applyAlignment="1">
      <alignment vertical="center" textRotation="90" wrapText="1"/>
    </xf>
    <xf numFmtId="164" fontId="14" fillId="0" borderId="0" xfId="0" applyFont="1" applyFill="1" applyBorder="1" applyAlignment="1">
      <alignment vertical="center"/>
    </xf>
    <xf numFmtId="9" fontId="3" fillId="59" borderId="8" xfId="136" applyNumberFormat="1" applyFont="1" applyFill="1" applyBorder="1" applyAlignment="1">
      <alignment horizontal="center"/>
    </xf>
    <xf numFmtId="9" fontId="3" fillId="58" borderId="6" xfId="136" applyNumberFormat="1" applyFont="1" applyFill="1" applyBorder="1" applyAlignment="1">
      <alignment horizontal="center"/>
    </xf>
    <xf numFmtId="170" fontId="3" fillId="59" borderId="4" xfId="136" applyNumberFormat="1" applyFont="1" applyFill="1" applyBorder="1" applyAlignment="1">
      <alignment horizontal="center"/>
    </xf>
    <xf numFmtId="170" fontId="3" fillId="58" borderId="5" xfId="136" applyNumberFormat="1" applyFont="1" applyFill="1" applyBorder="1" applyAlignment="1">
      <alignment horizontal="center"/>
    </xf>
    <xf numFmtId="9" fontId="3" fillId="0" borderId="46" xfId="136" applyNumberFormat="1" applyFont="1" applyFill="1" applyBorder="1" applyAlignment="1">
      <alignment horizontal="center"/>
    </xf>
    <xf numFmtId="9" fontId="3" fillId="58" borderId="8" xfId="136" applyNumberFormat="1" applyFont="1" applyFill="1" applyBorder="1" applyAlignment="1">
      <alignment horizontal="center"/>
    </xf>
    <xf numFmtId="170" fontId="3" fillId="58" borderId="4" xfId="136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/>
    <xf numFmtId="170" fontId="0" fillId="0" borderId="0" xfId="0" applyNumberFormat="1" applyBorder="1" applyAlignment="1"/>
    <xf numFmtId="3" fontId="11" fillId="0" borderId="47" xfId="0" applyNumberFormat="1" applyFont="1" applyBorder="1" applyAlignment="1">
      <alignment horizontal="center" vertical="center"/>
    </xf>
    <xf numFmtId="164" fontId="14" fillId="0" borderId="34" xfId="0" applyFont="1" applyBorder="1" applyAlignment="1"/>
    <xf numFmtId="3" fontId="11" fillId="0" borderId="7" xfId="0" applyNumberFormat="1" applyFont="1" applyBorder="1" applyAlignment="1">
      <alignment horizontal="center" vertical="center"/>
    </xf>
    <xf numFmtId="9" fontId="3" fillId="59" borderId="6" xfId="136" applyNumberFormat="1" applyFont="1" applyFill="1" applyBorder="1" applyAlignment="1">
      <alignment horizontal="center"/>
    </xf>
    <xf numFmtId="170" fontId="3" fillId="59" borderId="5" xfId="136" applyNumberFormat="1" applyFont="1" applyFill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1" fontId="11" fillId="0" borderId="0" xfId="141" applyNumberFormat="1" applyFont="1" applyBorder="1" applyAlignment="1">
      <alignment horizontal="center" vertical="center" wrapText="1"/>
    </xf>
    <xf numFmtId="9" fontId="3" fillId="0" borderId="37" xfId="136" applyNumberFormat="1" applyFont="1" applyFill="1" applyBorder="1"/>
    <xf numFmtId="3" fontId="0" fillId="0" borderId="28" xfId="0" applyNumberFormat="1" applyBorder="1"/>
    <xf numFmtId="9" fontId="3" fillId="0" borderId="38" xfId="136" applyNumberFormat="1" applyFont="1" applyFill="1" applyBorder="1" applyAlignment="1">
      <alignment horizontal="center"/>
    </xf>
    <xf numFmtId="170" fontId="3" fillId="0" borderId="44" xfId="136" applyNumberFormat="1" applyFont="1" applyFill="1" applyBorder="1" applyAlignment="1">
      <alignment horizontal="center"/>
    </xf>
    <xf numFmtId="3" fontId="11" fillId="0" borderId="24" xfId="0" applyNumberFormat="1" applyFont="1" applyBorder="1" applyAlignment="1">
      <alignment horizontal="center" vertical="center"/>
    </xf>
    <xf numFmtId="164" fontId="14" fillId="0" borderId="32" xfId="0" applyFont="1" applyBorder="1" applyAlignment="1"/>
    <xf numFmtId="164" fontId="14" fillId="0" borderId="38" xfId="0" applyFont="1" applyBorder="1" applyAlignment="1"/>
    <xf numFmtId="9" fontId="3" fillId="58" borderId="36" xfId="136" applyNumberFormat="1" applyFont="1" applyFill="1" applyBorder="1" applyAlignment="1">
      <alignment horizontal="center"/>
    </xf>
    <xf numFmtId="170" fontId="3" fillId="58" borderId="33" xfId="136" applyNumberFormat="1" applyFont="1" applyFill="1" applyBorder="1" applyAlignment="1">
      <alignment horizontal="center"/>
    </xf>
    <xf numFmtId="3" fontId="11" fillId="0" borderId="3" xfId="0" applyNumberFormat="1" applyFont="1" applyBorder="1" applyAlignment="1">
      <alignment horizontal="center" vertical="center"/>
    </xf>
    <xf numFmtId="164" fontId="48" fillId="0" borderId="31" xfId="0" applyFont="1" applyBorder="1" applyAlignment="1">
      <alignment horizontal="center" vertical="top" wrapText="1"/>
    </xf>
    <xf numFmtId="164" fontId="45" fillId="0" borderId="0" xfId="0" applyFont="1" applyFill="1" applyAlignment="1"/>
    <xf numFmtId="164" fontId="0" fillId="0" borderId="0" xfId="0" applyFill="1" applyAlignment="1"/>
    <xf numFmtId="1" fontId="11" fillId="0" borderId="0" xfId="141" applyNumberFormat="1" applyFont="1" applyFill="1" applyBorder="1" applyAlignment="1">
      <alignment vertical="center" wrapText="1"/>
    </xf>
    <xf numFmtId="164" fontId="0" fillId="0" borderId="0" xfId="0" applyFill="1" applyBorder="1" applyAlignment="1"/>
    <xf numFmtId="164" fontId="0" fillId="0" borderId="3" xfId="0" applyFill="1" applyBorder="1"/>
    <xf numFmtId="164" fontId="0" fillId="0" borderId="5" xfId="0" applyFill="1" applyBorder="1"/>
    <xf numFmtId="164" fontId="0" fillId="0" borderId="0" xfId="0" applyFont="1" applyFill="1"/>
    <xf numFmtId="3" fontId="14" fillId="0" borderId="24" xfId="0" applyNumberFormat="1" applyFont="1" applyFill="1" applyBorder="1"/>
    <xf numFmtId="164" fontId="0" fillId="0" borderId="32" xfId="0" applyFill="1" applyBorder="1"/>
    <xf numFmtId="164" fontId="0" fillId="0" borderId="49" xfId="0" applyFill="1" applyBorder="1"/>
    <xf numFmtId="164" fontId="0" fillId="0" borderId="45" xfId="0" applyFill="1" applyBorder="1"/>
    <xf numFmtId="164" fontId="0" fillId="0" borderId="36" xfId="0" applyFill="1" applyBorder="1"/>
    <xf numFmtId="164" fontId="0" fillId="0" borderId="48" xfId="0" applyFill="1" applyBorder="1"/>
    <xf numFmtId="164" fontId="0" fillId="0" borderId="33" xfId="0" applyFill="1" applyBorder="1"/>
    <xf numFmtId="165" fontId="11" fillId="6" borderId="6" xfId="1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left" vertical="center" wrapText="1"/>
    </xf>
    <xf numFmtId="164" fontId="0" fillId="0" borderId="3" xfId="0" applyBorder="1" applyAlignment="1">
      <alignment horizontal="left" vertical="center" wrapText="1"/>
    </xf>
    <xf numFmtId="164" fontId="49" fillId="0" borderId="0" xfId="0" applyFont="1" applyAlignment="1">
      <alignment vertical="center"/>
    </xf>
    <xf numFmtId="164" fontId="50" fillId="0" borderId="50" xfId="0" applyFont="1" applyBorder="1" applyAlignment="1">
      <alignment horizontal="center" vertical="center" wrapText="1"/>
    </xf>
    <xf numFmtId="164" fontId="50" fillId="0" borderId="51" xfId="0" applyFont="1" applyBorder="1" applyAlignment="1">
      <alignment horizontal="center" vertical="top" wrapText="1"/>
    </xf>
    <xf numFmtId="164" fontId="50" fillId="0" borderId="5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1" fontId="48" fillId="0" borderId="52" xfId="0" applyNumberFormat="1" applyFont="1" applyBorder="1" applyAlignment="1">
      <alignment horizontal="center" vertical="center" wrapText="1"/>
    </xf>
    <xf numFmtId="164" fontId="14" fillId="0" borderId="0" xfId="0" applyFont="1"/>
    <xf numFmtId="164" fontId="52" fillId="0" borderId="50" xfId="0" applyFont="1" applyBorder="1" applyAlignment="1">
      <alignment horizontal="center" vertical="center" wrapText="1"/>
    </xf>
    <xf numFmtId="164" fontId="52" fillId="0" borderId="51" xfId="0" applyFont="1" applyBorder="1" applyAlignment="1">
      <alignment horizontal="center" vertical="center" wrapText="1"/>
    </xf>
    <xf numFmtId="164" fontId="53" fillId="0" borderId="31" xfId="0" applyFont="1" applyBorder="1" applyAlignment="1">
      <alignment horizontal="left" vertical="center"/>
    </xf>
    <xf numFmtId="165" fontId="53" fillId="0" borderId="52" xfId="1" applyNumberFormat="1" applyFont="1" applyBorder="1" applyAlignment="1">
      <alignment horizontal="center" vertical="center"/>
    </xf>
    <xf numFmtId="165" fontId="53" fillId="0" borderId="52" xfId="1" applyNumberFormat="1" applyFont="1" applyBorder="1" applyAlignment="1">
      <alignment vertical="center"/>
    </xf>
    <xf numFmtId="165" fontId="6" fillId="0" borderId="3" xfId="1" applyNumberFormat="1" applyFont="1" applyBorder="1" applyAlignment="1">
      <alignment horizontal="center" vertical="center" wrapText="1"/>
    </xf>
    <xf numFmtId="164" fontId="0" fillId="0" borderId="0" xfId="0" applyAlignment="1">
      <alignment horizontal="left" vertical="center" wrapText="1"/>
    </xf>
    <xf numFmtId="4" fontId="56" fillId="0" borderId="3" xfId="1" applyNumberFormat="1" applyFont="1" applyBorder="1" applyAlignment="1">
      <alignment horizontal="center" vertical="center" wrapText="1"/>
    </xf>
    <xf numFmtId="49" fontId="56" fillId="0" borderId="3" xfId="1" applyNumberFormat="1" applyFont="1" applyBorder="1" applyAlignment="1">
      <alignment horizontal="center" vertical="center" wrapText="1"/>
    </xf>
    <xf numFmtId="0" fontId="56" fillId="0" borderId="3" xfId="1" applyNumberFormat="1" applyFont="1" applyBorder="1" applyAlignment="1">
      <alignment horizontal="center" vertical="center" wrapText="1"/>
    </xf>
    <xf numFmtId="0" fontId="57" fillId="3" borderId="3" xfId="1" applyNumberFormat="1" applyFont="1" applyFill="1" applyBorder="1" applyAlignment="1">
      <alignment horizontal="center" vertical="center" wrapText="1"/>
    </xf>
    <xf numFmtId="49" fontId="57" fillId="3" borderId="3" xfId="1" applyNumberFormat="1" applyFont="1" applyFill="1" applyBorder="1" applyAlignment="1">
      <alignment horizontal="center" vertical="center" wrapText="1"/>
    </xf>
    <xf numFmtId="49" fontId="56" fillId="0" borderId="5" xfId="1" applyNumberFormat="1" applyFont="1" applyBorder="1" applyAlignment="1">
      <alignment horizontal="center" vertical="center" wrapText="1"/>
    </xf>
    <xf numFmtId="4" fontId="56" fillId="0" borderId="5" xfId="1" applyNumberFormat="1" applyFont="1" applyBorder="1" applyAlignment="1">
      <alignment horizontal="center" vertical="center" wrapText="1"/>
    </xf>
    <xf numFmtId="4" fontId="57" fillId="3" borderId="3" xfId="1" quotePrefix="1" applyNumberFormat="1" applyFont="1" applyFill="1" applyBorder="1" applyAlignment="1">
      <alignment horizontal="center" vertical="center" wrapText="1"/>
    </xf>
    <xf numFmtId="0" fontId="58" fillId="3" borderId="3" xfId="1" applyNumberFormat="1" applyFont="1" applyFill="1" applyBorder="1" applyAlignment="1">
      <alignment horizontal="center" vertical="center" wrapText="1"/>
    </xf>
    <xf numFmtId="49" fontId="58" fillId="3" borderId="3" xfId="1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left" vertical="center" wrapText="1"/>
    </xf>
    <xf numFmtId="164" fontId="59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54" fillId="0" borderId="0" xfId="0" applyFont="1" applyAlignment="1">
      <alignment horizontal="center" vertical="center"/>
    </xf>
    <xf numFmtId="164" fontId="55" fillId="0" borderId="0" xfId="0" applyFont="1" applyAlignment="1">
      <alignment horizontal="center" vertical="center"/>
    </xf>
    <xf numFmtId="164" fontId="14" fillId="0" borderId="0" xfId="0" applyFont="1" applyAlignment="1">
      <alignment horizontal="center" wrapText="1"/>
    </xf>
    <xf numFmtId="1" fontId="11" fillId="0" borderId="8" xfId="4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164" fontId="11" fillId="0" borderId="6" xfId="4" applyFont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 wrapText="1"/>
    </xf>
    <xf numFmtId="1" fontId="11" fillId="0" borderId="6" xfId="4" applyNumberFormat="1" applyFon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 wrapText="1"/>
    </xf>
    <xf numFmtId="165" fontId="60" fillId="0" borderId="53" xfId="1" applyNumberFormat="1" applyFont="1" applyFill="1" applyBorder="1" applyAlignment="1">
      <alignment horizontal="left" vertical="center"/>
    </xf>
    <xf numFmtId="165" fontId="60" fillId="0" borderId="0" xfId="1" applyNumberFormat="1" applyFont="1" applyFill="1" applyBorder="1" applyAlignment="1">
      <alignment horizontal="left" vertical="center"/>
    </xf>
    <xf numFmtId="164" fontId="16" fillId="0" borderId="0" xfId="0" applyFont="1" applyAlignment="1">
      <alignment horizontal="left" vertical="center"/>
    </xf>
    <xf numFmtId="164" fontId="9" fillId="0" borderId="35" xfId="0" applyFont="1" applyFill="1" applyBorder="1" applyAlignment="1">
      <alignment vertical="center" textRotation="90" wrapText="1"/>
    </xf>
    <xf numFmtId="164" fontId="9" fillId="0" borderId="42" xfId="0" applyFont="1" applyFill="1" applyBorder="1" applyAlignment="1">
      <alignment vertical="center" textRotation="90" wrapText="1"/>
    </xf>
    <xf numFmtId="164" fontId="14" fillId="0" borderId="41" xfId="0" applyFont="1" applyFill="1" applyBorder="1" applyAlignment="1">
      <alignment horizontal="center" vertical="center"/>
    </xf>
    <xf numFmtId="164" fontId="14" fillId="0" borderId="31" xfId="0" applyFont="1" applyFill="1" applyBorder="1" applyAlignment="1">
      <alignment horizontal="center" vertical="center"/>
    </xf>
    <xf numFmtId="9" fontId="3" fillId="0" borderId="27" xfId="136" applyNumberFormat="1" applyFont="1" applyFill="1" applyBorder="1" applyAlignment="1">
      <alignment horizontal="center"/>
    </xf>
    <xf numFmtId="9" fontId="3" fillId="0" borderId="38" xfId="136" applyNumberFormat="1" applyFont="1" applyFill="1" applyBorder="1" applyAlignment="1">
      <alignment horizontal="center"/>
    </xf>
    <xf numFmtId="170" fontId="3" fillId="0" borderId="39" xfId="136" applyNumberFormat="1" applyFont="1" applyFill="1" applyBorder="1" applyAlignment="1">
      <alignment horizontal="center"/>
    </xf>
    <xf numFmtId="170" fontId="3" fillId="0" borderId="44" xfId="136" applyNumberFormat="1" applyFont="1" applyFill="1" applyBorder="1" applyAlignment="1">
      <alignment horizontal="center"/>
    </xf>
    <xf numFmtId="164" fontId="14" fillId="0" borderId="34" xfId="0" applyFont="1" applyBorder="1" applyAlignment="1">
      <alignment horizontal="center"/>
    </xf>
    <xf numFmtId="164" fontId="14" fillId="0" borderId="32" xfId="0" applyFont="1" applyBorder="1" applyAlignment="1">
      <alignment horizontal="center"/>
    </xf>
    <xf numFmtId="164" fontId="14" fillId="0" borderId="38" xfId="0" applyFont="1" applyBorder="1" applyAlignment="1">
      <alignment horizontal="center"/>
    </xf>
    <xf numFmtId="164" fontId="45" fillId="0" borderId="8" xfId="0" applyFont="1" applyFill="1" applyBorder="1" applyAlignment="1">
      <alignment vertical="center"/>
    </xf>
    <xf numFmtId="164" fontId="45" fillId="0" borderId="6" xfId="0" applyFont="1" applyFill="1" applyBorder="1" applyAlignment="1">
      <alignment vertical="center"/>
    </xf>
    <xf numFmtId="164" fontId="14" fillId="0" borderId="27" xfId="0" applyFont="1" applyBorder="1" applyAlignment="1"/>
    <xf numFmtId="164" fontId="14" fillId="0" borderId="32" xfId="0" applyFont="1" applyBorder="1" applyAlignment="1"/>
    <xf numFmtId="164" fontId="14" fillId="0" borderId="38" xfId="0" applyFont="1" applyBorder="1" applyAlignment="1"/>
    <xf numFmtId="164" fontId="45" fillId="0" borderId="8" xfId="0" applyFont="1" applyBorder="1" applyAlignment="1">
      <alignment horizontal="left" vertical="center"/>
    </xf>
    <xf numFmtId="164" fontId="45" fillId="0" borderId="6" xfId="0" applyFont="1" applyBorder="1" applyAlignment="1">
      <alignment horizontal="left" vertical="center"/>
    </xf>
    <xf numFmtId="164" fontId="14" fillId="0" borderId="27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28" xfId="0" applyNumberFormat="1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3" fontId="14" fillId="0" borderId="39" xfId="0" applyNumberFormat="1" applyFont="1" applyBorder="1" applyAlignment="1">
      <alignment horizontal="center"/>
    </xf>
    <xf numFmtId="3" fontId="14" fillId="0" borderId="44" xfId="0" applyNumberFormat="1" applyFont="1" applyBorder="1" applyAlignment="1">
      <alignment horizontal="center"/>
    </xf>
    <xf numFmtId="1" fontId="11" fillId="0" borderId="25" xfId="141" applyNumberFormat="1" applyFont="1" applyBorder="1" applyAlignment="1">
      <alignment horizontal="center" vertical="center" wrapText="1"/>
    </xf>
    <xf numFmtId="1" fontId="11" fillId="0" borderId="26" xfId="141" applyNumberFormat="1" applyFont="1" applyBorder="1" applyAlignment="1">
      <alignment horizontal="center" vertical="center" wrapText="1"/>
    </xf>
    <xf numFmtId="1" fontId="11" fillId="0" borderId="30" xfId="141" applyNumberFormat="1" applyFont="1" applyBorder="1" applyAlignment="1">
      <alignment horizontal="center" vertical="center" wrapText="1"/>
    </xf>
    <xf numFmtId="164" fontId="14" fillId="0" borderId="27" xfId="0" applyFont="1" applyBorder="1" applyAlignment="1">
      <alignment horizontal="left"/>
    </xf>
    <xf numFmtId="164" fontId="14" fillId="0" borderId="32" xfId="0" applyFont="1" applyBorder="1" applyAlignment="1">
      <alignment horizontal="left"/>
    </xf>
    <xf numFmtId="164" fontId="14" fillId="0" borderId="38" xfId="0" applyFont="1" applyBorder="1" applyAlignment="1">
      <alignment horizontal="left"/>
    </xf>
    <xf numFmtId="164" fontId="9" fillId="0" borderId="35" xfId="0" applyFont="1" applyBorder="1" applyAlignment="1">
      <alignment horizontal="center" vertical="center" textRotation="90" wrapText="1"/>
    </xf>
    <xf numFmtId="164" fontId="9" fillId="0" borderId="42" xfId="0" applyFont="1" applyBorder="1" applyAlignment="1">
      <alignment horizontal="center" vertical="center" textRotation="90" wrapText="1"/>
    </xf>
    <xf numFmtId="9" fontId="3" fillId="0" borderId="34" xfId="136" applyNumberFormat="1" applyFont="1" applyFill="1" applyBorder="1" applyAlignment="1">
      <alignment horizontal="center"/>
    </xf>
    <xf numFmtId="9" fontId="3" fillId="0" borderId="32" xfId="136" applyNumberFormat="1" applyFont="1" applyFill="1" applyBorder="1" applyAlignment="1">
      <alignment horizontal="center"/>
    </xf>
    <xf numFmtId="170" fontId="3" fillId="0" borderId="43" xfId="136" applyNumberFormat="1" applyFont="1" applyFill="1" applyBorder="1" applyAlignment="1">
      <alignment horizontal="center"/>
    </xf>
    <xf numFmtId="170" fontId="3" fillId="0" borderId="45" xfId="136" applyNumberFormat="1" applyFont="1" applyFill="1" applyBorder="1" applyAlignment="1">
      <alignment horizontal="center"/>
    </xf>
    <xf numFmtId="3" fontId="11" fillId="0" borderId="28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164" fontId="9" fillId="0" borderId="41" xfId="0" applyFont="1" applyFill="1" applyBorder="1" applyAlignment="1">
      <alignment vertical="center" textRotation="90" wrapText="1"/>
    </xf>
    <xf numFmtId="164" fontId="9" fillId="0" borderId="31" xfId="0" applyFont="1" applyFill="1" applyBorder="1" applyAlignment="1">
      <alignment vertical="center" textRotation="90" wrapText="1"/>
    </xf>
    <xf numFmtId="9" fontId="3" fillId="58" borderId="34" xfId="136" applyNumberFormat="1" applyFont="1" applyFill="1" applyBorder="1" applyAlignment="1">
      <alignment horizontal="center"/>
    </xf>
    <xf numFmtId="9" fontId="3" fillId="58" borderId="36" xfId="136" applyNumberFormat="1" applyFont="1" applyFill="1" applyBorder="1" applyAlignment="1">
      <alignment horizontal="center"/>
    </xf>
    <xf numFmtId="170" fontId="3" fillId="58" borderId="43" xfId="136" applyNumberFormat="1" applyFont="1" applyFill="1" applyBorder="1" applyAlignment="1">
      <alignment horizontal="center"/>
    </xf>
    <xf numFmtId="170" fontId="3" fillId="58" borderId="33" xfId="136" applyNumberFormat="1" applyFont="1" applyFill="1" applyBorder="1" applyAlignment="1">
      <alignment horizontal="center"/>
    </xf>
    <xf numFmtId="3" fontId="11" fillId="0" borderId="29" xfId="0" applyNumberFormat="1" applyFont="1" applyBorder="1" applyAlignment="1">
      <alignment horizontal="center"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33" xfId="0" applyNumberFormat="1" applyFont="1" applyFill="1" applyBorder="1" applyAlignment="1">
      <alignment vertical="center"/>
    </xf>
    <xf numFmtId="164" fontId="45" fillId="0" borderId="27" xfId="0" applyFont="1" applyBorder="1" applyAlignment="1">
      <alignment horizontal="left" vertical="center"/>
    </xf>
  </cellXfs>
  <cellStyles count="142">
    <cellStyle name="_Row1" xfId="135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Accent1" xfId="49"/>
    <cellStyle name="Accent1 - 20%" xfId="50"/>
    <cellStyle name="Accent1 - 40%" xfId="51"/>
    <cellStyle name="Accent1 - 60%" xfId="52"/>
    <cellStyle name="Accent2" xfId="53"/>
    <cellStyle name="Accent2 - 20%" xfId="54"/>
    <cellStyle name="Accent2 - 40%" xfId="55"/>
    <cellStyle name="Accent2 - 60%" xfId="56"/>
    <cellStyle name="Accent3" xfId="57"/>
    <cellStyle name="Accent3 - 20%" xfId="58"/>
    <cellStyle name="Accent3 - 40%" xfId="59"/>
    <cellStyle name="Accent3 - 60%" xfId="60"/>
    <cellStyle name="Accent4" xfId="61"/>
    <cellStyle name="Accent4 - 20%" xfId="62"/>
    <cellStyle name="Accent4 - 40%" xfId="63"/>
    <cellStyle name="Accent4 - 60%" xfId="64"/>
    <cellStyle name="Accent5" xfId="65"/>
    <cellStyle name="Accent5 - 20%" xfId="66"/>
    <cellStyle name="Accent5 - 40%" xfId="67"/>
    <cellStyle name="Accent5 - 60%" xfId="68"/>
    <cellStyle name="Accent6" xfId="69"/>
    <cellStyle name="Accent6 - 20%" xfId="70"/>
    <cellStyle name="Accent6 - 40%" xfId="71"/>
    <cellStyle name="Accent6 - 60%" xfId="72"/>
    <cellStyle name="Bad" xfId="73"/>
    <cellStyle name="Calculation" xfId="74"/>
    <cellStyle name="Check Cell" xfId="75"/>
    <cellStyle name="Emphasis 1" xfId="76"/>
    <cellStyle name="Emphasis 2" xfId="77"/>
    <cellStyle name="Emphasis 3" xfId="78"/>
    <cellStyle name="Euro" xfId="9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put" xfId="85"/>
    <cellStyle name="Linked Cell" xfId="86"/>
    <cellStyle name="Normal 2" xfId="12"/>
    <cellStyle name="Normal 3" xfId="15"/>
    <cellStyle name="Normal 3 2" xfId="16"/>
    <cellStyle name="Note" xfId="87"/>
    <cellStyle name="Notiz 2" xfId="88"/>
    <cellStyle name="Output" xfId="89"/>
    <cellStyle name="Percent 2" xfId="5"/>
    <cellStyle name="SAPBEXaggData" xfId="90"/>
    <cellStyle name="SAPBEXaggDataEmph" xfId="91"/>
    <cellStyle name="SAPBEXaggItem" xfId="92"/>
    <cellStyle name="SAPBEXaggItemX" xfId="93"/>
    <cellStyle name="SAPBEXchaText" xfId="94"/>
    <cellStyle name="SAPBEXexcBad7" xfId="95"/>
    <cellStyle name="SAPBEXexcBad8" xfId="96"/>
    <cellStyle name="SAPBEXexcBad9" xfId="97"/>
    <cellStyle name="SAPBEXexcCritical4" xfId="98"/>
    <cellStyle name="SAPBEXexcCritical5" xfId="99"/>
    <cellStyle name="SAPBEXexcCritical6" xfId="100"/>
    <cellStyle name="SAPBEXexcGood1" xfId="101"/>
    <cellStyle name="SAPBEXexcGood2" xfId="102"/>
    <cellStyle name="SAPBEXexcGood3" xfId="103"/>
    <cellStyle name="SAPBEXfilterDrill" xfId="104"/>
    <cellStyle name="SAPBEXfilterItem" xfId="105"/>
    <cellStyle name="SAPBEXfilterText" xfId="106"/>
    <cellStyle name="SAPBEXformats" xfId="107"/>
    <cellStyle name="SAPBEXheaderItem" xfId="108"/>
    <cellStyle name="SAPBEXheaderText" xfId="109"/>
    <cellStyle name="SAPBEXHLevel0" xfId="110"/>
    <cellStyle name="SAPBEXHLevel0X" xfId="111"/>
    <cellStyle name="SAPBEXHLevel1" xfId="112"/>
    <cellStyle name="SAPBEXHLevel1X" xfId="113"/>
    <cellStyle name="SAPBEXHLevel2" xfId="114"/>
    <cellStyle name="SAPBEXHLevel2X" xfId="115"/>
    <cellStyle name="SAPBEXHLevel3" xfId="116"/>
    <cellStyle name="SAPBEXHLevel3X" xfId="117"/>
    <cellStyle name="SAPBEXinputData" xfId="118"/>
    <cellStyle name="SAPBEXItemHeader" xfId="119"/>
    <cellStyle name="SAPBEXresData" xfId="120"/>
    <cellStyle name="SAPBEXresDataEmph" xfId="121"/>
    <cellStyle name="SAPBEXresItem" xfId="122"/>
    <cellStyle name="SAPBEXresItemX" xfId="123"/>
    <cellStyle name="SAPBEXstdData" xfId="124"/>
    <cellStyle name="SAPBEXstdDataEmph" xfId="125"/>
    <cellStyle name="SAPBEXstdItem" xfId="2"/>
    <cellStyle name="SAPBEXstdItem 2" xfId="30"/>
    <cellStyle name="SAPBEXstdItemX" xfId="126"/>
    <cellStyle name="SAPBEXtitle" xfId="127"/>
    <cellStyle name="SAPBEXunassignedItem" xfId="128"/>
    <cellStyle name="SAPBEXundefined" xfId="129"/>
    <cellStyle name="Sheet Title" xfId="130"/>
    <cellStyle name="Standard 2" xfId="6"/>
    <cellStyle name="Standard 2 2" xfId="138"/>
    <cellStyle name="Standard 3" xfId="7"/>
    <cellStyle name="Standard 4" xfId="8"/>
    <cellStyle name="Standard 5" xfId="10"/>
    <cellStyle name="Standard 6" xfId="131"/>
    <cellStyle name="Standard_ARES Schlösser" xfId="11"/>
    <cellStyle name="Title" xfId="132"/>
    <cellStyle name="Total" xfId="133"/>
    <cellStyle name="Währung [0]_STA_DEUTSCH_2007_Bestell-Nr.xls" xfId="17"/>
    <cellStyle name="Währung_STA_DEUTSCH_2007_Bestell-Nr.xls" xfId="18"/>
    <cellStyle name="Warning Text" xfId="134"/>
    <cellStyle name="Обычный" xfId="0" builtinId="0"/>
    <cellStyle name="Обычный 10" xfId="28"/>
    <cellStyle name="Обычный 10 2" xfId="140"/>
    <cellStyle name="Обычный 2" xfId="3"/>
    <cellStyle name="Обычный 3" xfId="13"/>
    <cellStyle name="Обычный 4" xfId="19"/>
    <cellStyle name="Обычный 5" xfId="20"/>
    <cellStyle name="Обычный 6" xfId="21"/>
    <cellStyle name="Обычный 7" xfId="22"/>
    <cellStyle name="Обычный 8" xfId="23"/>
    <cellStyle name="Обычный 9" xfId="24"/>
    <cellStyle name="Обычный 9 2" xfId="139"/>
    <cellStyle name="Обычный_price liste DC 17.05.07" xfId="4"/>
    <cellStyle name="Обычный_price liste DC 17.05.07 2" xfId="141"/>
    <cellStyle name="Процентный" xfId="136" builtinId="5"/>
    <cellStyle name="Процентный 2" xfId="14"/>
    <cellStyle name="Процентный 3" xfId="29"/>
    <cellStyle name="Финансовый" xfId="1" builtinId="3"/>
    <cellStyle name="Финансовый 2" xfId="25"/>
    <cellStyle name="Финансовый 3" xfId="26"/>
    <cellStyle name="Финансовый 4" xfId="27"/>
    <cellStyle name="Финансовый 5" xfId="137"/>
  </cellStyles>
  <dxfs count="0"/>
  <tableStyles count="0" defaultTableStyle="TableStyleMedium9" defaultPivotStyle="PivotStyleLight16"/>
  <colors>
    <mruColors>
      <color rgb="FF1F02CE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emf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emf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emf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emf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tmp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emf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25</xdr:row>
      <xdr:rowOff>482661</xdr:rowOff>
    </xdr:from>
    <xdr:to>
      <xdr:col>0</xdr:col>
      <xdr:colOff>923925</xdr:colOff>
      <xdr:row>26</xdr:row>
      <xdr:rowOff>226234</xdr:rowOff>
    </xdr:to>
    <xdr:pic>
      <xdr:nvPicPr>
        <xdr:cNvPr id="51" name="Рисунок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292911"/>
          <a:ext cx="876300" cy="39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2362200</xdr:colOff>
      <xdr:row>4</xdr:row>
      <xdr:rowOff>47625</xdr:rowOff>
    </xdr:from>
    <xdr:to>
      <xdr:col>3</xdr:col>
      <xdr:colOff>2362200</xdr:colOff>
      <xdr:row>4</xdr:row>
      <xdr:rowOff>331470</xdr:rowOff>
    </xdr:to>
    <xdr:pic>
      <xdr:nvPicPr>
        <xdr:cNvPr id="1765" name="Picture 1" descr="DORMA LOGO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9075"/>
          <a:ext cx="6762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60</xdr:row>
      <xdr:rowOff>9525</xdr:rowOff>
    </xdr:from>
    <xdr:to>
      <xdr:col>0</xdr:col>
      <xdr:colOff>876300</xdr:colOff>
      <xdr:row>60</xdr:row>
      <xdr:rowOff>167640</xdr:rowOff>
    </xdr:to>
    <xdr:pic>
      <xdr:nvPicPr>
        <xdr:cNvPr id="178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16344900"/>
          <a:ext cx="7334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61</xdr:row>
      <xdr:rowOff>28575</xdr:rowOff>
    </xdr:from>
    <xdr:to>
      <xdr:col>0</xdr:col>
      <xdr:colOff>904875</xdr:colOff>
      <xdr:row>62</xdr:row>
      <xdr:rowOff>17780</xdr:rowOff>
    </xdr:to>
    <xdr:pic>
      <xdr:nvPicPr>
        <xdr:cNvPr id="178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16525875"/>
          <a:ext cx="762000" cy="158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62</xdr:row>
      <xdr:rowOff>57150</xdr:rowOff>
    </xdr:from>
    <xdr:to>
      <xdr:col>0</xdr:col>
      <xdr:colOff>885825</xdr:colOff>
      <xdr:row>63</xdr:row>
      <xdr:rowOff>36830</xdr:rowOff>
    </xdr:to>
    <xdr:pic>
      <xdr:nvPicPr>
        <xdr:cNvPr id="178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3825" y="16716375"/>
          <a:ext cx="762000" cy="149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64</xdr:row>
      <xdr:rowOff>28575</xdr:rowOff>
    </xdr:from>
    <xdr:to>
      <xdr:col>0</xdr:col>
      <xdr:colOff>838200</xdr:colOff>
      <xdr:row>65</xdr:row>
      <xdr:rowOff>49742</xdr:rowOff>
    </xdr:to>
    <xdr:pic>
      <xdr:nvPicPr>
        <xdr:cNvPr id="179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4300" y="16849725"/>
          <a:ext cx="723900" cy="3450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354541</xdr:colOff>
      <xdr:row>85</xdr:row>
      <xdr:rowOff>6350</xdr:rowOff>
    </xdr:from>
    <xdr:to>
      <xdr:col>0</xdr:col>
      <xdr:colOff>697441</xdr:colOff>
      <xdr:row>87</xdr:row>
      <xdr:rowOff>54610</xdr:rowOff>
    </xdr:to>
    <xdr:pic>
      <xdr:nvPicPr>
        <xdr:cNvPr id="179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54541" y="22980650"/>
          <a:ext cx="342900" cy="38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115358</xdr:colOff>
      <xdr:row>87</xdr:row>
      <xdr:rowOff>137584</xdr:rowOff>
    </xdr:from>
    <xdr:to>
      <xdr:col>0</xdr:col>
      <xdr:colOff>896408</xdr:colOff>
      <xdr:row>90</xdr:row>
      <xdr:rowOff>133774</xdr:rowOff>
    </xdr:to>
    <xdr:pic>
      <xdr:nvPicPr>
        <xdr:cNvPr id="179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5358" y="23435734"/>
          <a:ext cx="781050" cy="504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0</xdr:col>
      <xdr:colOff>695325</xdr:colOff>
      <xdr:row>2</xdr:row>
      <xdr:rowOff>285750</xdr:rowOff>
    </xdr:to>
    <xdr:pic>
      <xdr:nvPicPr>
        <xdr:cNvPr id="40" name="Picture 1" descr="DORMA LOGO00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9050" y="0"/>
          <a:ext cx="6762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123826</xdr:colOff>
      <xdr:row>27</xdr:row>
      <xdr:rowOff>9525</xdr:rowOff>
    </xdr:from>
    <xdr:to>
      <xdr:col>0</xdr:col>
      <xdr:colOff>923926</xdr:colOff>
      <xdr:row>28</xdr:row>
      <xdr:rowOff>241619</xdr:rowOff>
    </xdr:to>
    <xdr:pic>
      <xdr:nvPicPr>
        <xdr:cNvPr id="37" name="Рисунок 3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6791325"/>
          <a:ext cx="800100" cy="394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152401</xdr:colOff>
      <xdr:row>30</xdr:row>
      <xdr:rowOff>9526</xdr:rowOff>
    </xdr:from>
    <xdr:to>
      <xdr:col>0</xdr:col>
      <xdr:colOff>933450</xdr:colOff>
      <xdr:row>31</xdr:row>
      <xdr:rowOff>62464</xdr:rowOff>
    </xdr:to>
    <xdr:pic>
      <xdr:nvPicPr>
        <xdr:cNvPr id="38" name="Рисунок 3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7600951"/>
          <a:ext cx="781049" cy="376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28</xdr:row>
      <xdr:rowOff>219076</xdr:rowOff>
    </xdr:from>
    <xdr:to>
      <xdr:col>0</xdr:col>
      <xdr:colOff>933450</xdr:colOff>
      <xdr:row>30</xdr:row>
      <xdr:rowOff>17246</xdr:rowOff>
    </xdr:to>
    <xdr:pic>
      <xdr:nvPicPr>
        <xdr:cNvPr id="39" name="Рисунок 38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162801"/>
          <a:ext cx="790575" cy="445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31</xdr:row>
      <xdr:rowOff>152400</xdr:rowOff>
    </xdr:from>
    <xdr:to>
      <xdr:col>0</xdr:col>
      <xdr:colOff>914400</xdr:colOff>
      <xdr:row>32</xdr:row>
      <xdr:rowOff>273068</xdr:rowOff>
    </xdr:to>
    <xdr:pic>
      <xdr:nvPicPr>
        <xdr:cNvPr id="43" name="Рисунок 4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67675"/>
          <a:ext cx="819150" cy="290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34</xdr:row>
      <xdr:rowOff>66675</xdr:rowOff>
    </xdr:from>
    <xdr:to>
      <xdr:col>0</xdr:col>
      <xdr:colOff>921910</xdr:colOff>
      <xdr:row>35</xdr:row>
      <xdr:rowOff>116205</xdr:rowOff>
    </xdr:to>
    <xdr:pic>
      <xdr:nvPicPr>
        <xdr:cNvPr id="44" name="Рисунок 43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305800"/>
          <a:ext cx="85523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114301</xdr:colOff>
      <xdr:row>37</xdr:row>
      <xdr:rowOff>314325</xdr:rowOff>
    </xdr:from>
    <xdr:to>
      <xdr:col>0</xdr:col>
      <xdr:colOff>866549</xdr:colOff>
      <xdr:row>39</xdr:row>
      <xdr:rowOff>116205</xdr:rowOff>
    </xdr:to>
    <xdr:pic>
      <xdr:nvPicPr>
        <xdr:cNvPr id="45" name="Рисунок 4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9848850"/>
          <a:ext cx="752248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104776</xdr:colOff>
      <xdr:row>9</xdr:row>
      <xdr:rowOff>277376</xdr:rowOff>
    </xdr:from>
    <xdr:to>
      <xdr:col>0</xdr:col>
      <xdr:colOff>800100</xdr:colOff>
      <xdr:row>12</xdr:row>
      <xdr:rowOff>207456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2039501"/>
          <a:ext cx="695324" cy="90163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6</xdr:row>
      <xdr:rowOff>13376</xdr:rowOff>
    </xdr:from>
    <xdr:to>
      <xdr:col>0</xdr:col>
      <xdr:colOff>763656</xdr:colOff>
      <xdr:row>9</xdr:row>
      <xdr:rowOff>180974</xdr:rowOff>
    </xdr:to>
    <xdr:pic>
      <xdr:nvPicPr>
        <xdr:cNvPr id="47" name="Рисунок 46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65876"/>
          <a:ext cx="582681" cy="977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123824</xdr:colOff>
      <xdr:row>12</xdr:row>
      <xdr:rowOff>238124</xdr:rowOff>
    </xdr:from>
    <xdr:to>
      <xdr:col>0</xdr:col>
      <xdr:colOff>800099</xdr:colOff>
      <xdr:row>16</xdr:row>
      <xdr:rowOff>223060</xdr:rowOff>
    </xdr:to>
    <xdr:pic>
      <xdr:nvPicPr>
        <xdr:cNvPr id="48" name="Рисунок 47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2971799"/>
          <a:ext cx="676275" cy="1126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18</xdr:row>
      <xdr:rowOff>57151</xdr:rowOff>
    </xdr:from>
    <xdr:to>
      <xdr:col>0</xdr:col>
      <xdr:colOff>853350</xdr:colOff>
      <xdr:row>22</xdr:row>
      <xdr:rowOff>239381</xdr:rowOff>
    </xdr:to>
    <xdr:pic>
      <xdr:nvPicPr>
        <xdr:cNvPr id="49" name="Рисунок 48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410076"/>
          <a:ext cx="720000" cy="1014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22</xdr:row>
      <xdr:rowOff>304800</xdr:rowOff>
    </xdr:from>
    <xdr:to>
      <xdr:col>0</xdr:col>
      <xdr:colOff>900975</xdr:colOff>
      <xdr:row>25</xdr:row>
      <xdr:rowOff>593061</xdr:rowOff>
    </xdr:to>
    <xdr:pic>
      <xdr:nvPicPr>
        <xdr:cNvPr id="50" name="Рисунок 49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67350"/>
          <a:ext cx="720000" cy="951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35</xdr:row>
      <xdr:rowOff>298793</xdr:rowOff>
    </xdr:from>
    <xdr:to>
      <xdr:col>0</xdr:col>
      <xdr:colOff>923925</xdr:colOff>
      <xdr:row>38</xdr:row>
      <xdr:rowOff>19183</xdr:rowOff>
    </xdr:to>
    <xdr:pic>
      <xdr:nvPicPr>
        <xdr:cNvPr id="52" name="Рисунок 5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185618"/>
          <a:ext cx="857250" cy="69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57148</xdr:colOff>
      <xdr:row>39</xdr:row>
      <xdr:rowOff>152400</xdr:rowOff>
    </xdr:from>
    <xdr:to>
      <xdr:col>0</xdr:col>
      <xdr:colOff>899548</xdr:colOff>
      <xdr:row>41</xdr:row>
      <xdr:rowOff>149147</xdr:rowOff>
    </xdr:to>
    <xdr:pic>
      <xdr:nvPicPr>
        <xdr:cNvPr id="53" name="Рисунок 5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8" y="10172700"/>
          <a:ext cx="842400" cy="335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41</xdr:row>
      <xdr:rowOff>238125</xdr:rowOff>
    </xdr:from>
    <xdr:to>
      <xdr:col>0</xdr:col>
      <xdr:colOff>891450</xdr:colOff>
      <xdr:row>42</xdr:row>
      <xdr:rowOff>310780</xdr:rowOff>
    </xdr:to>
    <xdr:pic>
      <xdr:nvPicPr>
        <xdr:cNvPr id="55" name="Рисунок 54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582275"/>
          <a:ext cx="843825" cy="396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65</xdr:row>
      <xdr:rowOff>57150</xdr:rowOff>
    </xdr:from>
    <xdr:to>
      <xdr:col>0</xdr:col>
      <xdr:colOff>918600</xdr:colOff>
      <xdr:row>67</xdr:row>
      <xdr:rowOff>115700</xdr:rowOff>
    </xdr:to>
    <xdr:pic>
      <xdr:nvPicPr>
        <xdr:cNvPr id="59" name="Рисунок 58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526000"/>
          <a:ext cx="842400" cy="397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44</xdr:row>
      <xdr:rowOff>104775</xdr:rowOff>
    </xdr:from>
    <xdr:to>
      <xdr:col>0</xdr:col>
      <xdr:colOff>870975</xdr:colOff>
      <xdr:row>46</xdr:row>
      <xdr:rowOff>217085</xdr:rowOff>
    </xdr:to>
    <xdr:pic>
      <xdr:nvPicPr>
        <xdr:cNvPr id="61" name="Рисунок 60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582400"/>
          <a:ext cx="842400" cy="605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48</xdr:row>
      <xdr:rowOff>57150</xdr:rowOff>
    </xdr:from>
    <xdr:to>
      <xdr:col>0</xdr:col>
      <xdr:colOff>909075</xdr:colOff>
      <xdr:row>50</xdr:row>
      <xdr:rowOff>86543</xdr:rowOff>
    </xdr:to>
    <xdr:pic>
      <xdr:nvPicPr>
        <xdr:cNvPr id="63" name="Рисунок 62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830175"/>
          <a:ext cx="842400" cy="522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51</xdr:row>
      <xdr:rowOff>28575</xdr:rowOff>
    </xdr:from>
    <xdr:to>
      <xdr:col>0</xdr:col>
      <xdr:colOff>890025</xdr:colOff>
      <xdr:row>52</xdr:row>
      <xdr:rowOff>99959</xdr:rowOff>
    </xdr:to>
    <xdr:pic>
      <xdr:nvPicPr>
        <xdr:cNvPr id="67" name="Рисунок 66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3449300"/>
          <a:ext cx="842400" cy="395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53</xdr:row>
      <xdr:rowOff>28575</xdr:rowOff>
    </xdr:from>
    <xdr:to>
      <xdr:col>0</xdr:col>
      <xdr:colOff>899550</xdr:colOff>
      <xdr:row>54</xdr:row>
      <xdr:rowOff>221763</xdr:rowOff>
    </xdr:to>
    <xdr:pic>
      <xdr:nvPicPr>
        <xdr:cNvPr id="69" name="Рисунок 68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3935075"/>
          <a:ext cx="842400" cy="51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57</xdr:row>
      <xdr:rowOff>333375</xdr:rowOff>
    </xdr:from>
    <xdr:to>
      <xdr:col>0</xdr:col>
      <xdr:colOff>878175</xdr:colOff>
      <xdr:row>59</xdr:row>
      <xdr:rowOff>17109</xdr:rowOff>
    </xdr:to>
    <xdr:pic>
      <xdr:nvPicPr>
        <xdr:cNvPr id="71" name="Рисунок 70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535275"/>
          <a:ext cx="849600" cy="493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68</xdr:row>
      <xdr:rowOff>38100</xdr:rowOff>
    </xdr:from>
    <xdr:to>
      <xdr:col>0</xdr:col>
      <xdr:colOff>906750</xdr:colOff>
      <xdr:row>69</xdr:row>
      <xdr:rowOff>17861</xdr:rowOff>
    </xdr:to>
    <xdr:pic>
      <xdr:nvPicPr>
        <xdr:cNvPr id="73" name="Рисунок 72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8154650"/>
          <a:ext cx="849600" cy="3036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70</xdr:row>
      <xdr:rowOff>38100</xdr:rowOff>
    </xdr:from>
    <xdr:to>
      <xdr:col>0</xdr:col>
      <xdr:colOff>897225</xdr:colOff>
      <xdr:row>71</xdr:row>
      <xdr:rowOff>72498</xdr:rowOff>
    </xdr:to>
    <xdr:pic>
      <xdr:nvPicPr>
        <xdr:cNvPr id="75" name="Рисунок 74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8640425"/>
          <a:ext cx="849600" cy="358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71</xdr:row>
      <xdr:rowOff>295275</xdr:rowOff>
    </xdr:from>
    <xdr:to>
      <xdr:col>0</xdr:col>
      <xdr:colOff>906750</xdr:colOff>
      <xdr:row>72</xdr:row>
      <xdr:rowOff>322172</xdr:rowOff>
    </xdr:to>
    <xdr:pic>
      <xdr:nvPicPr>
        <xdr:cNvPr id="7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221450"/>
          <a:ext cx="849600" cy="350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73</xdr:row>
      <xdr:rowOff>47625</xdr:rowOff>
    </xdr:from>
    <xdr:to>
      <xdr:col>0</xdr:col>
      <xdr:colOff>916275</xdr:colOff>
      <xdr:row>73</xdr:row>
      <xdr:rowOff>306237</xdr:rowOff>
    </xdr:to>
    <xdr:pic>
      <xdr:nvPicPr>
        <xdr:cNvPr id="79" name="Рисунок 78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621500"/>
          <a:ext cx="849600" cy="258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75</xdr:row>
      <xdr:rowOff>9525</xdr:rowOff>
    </xdr:from>
    <xdr:to>
      <xdr:col>0</xdr:col>
      <xdr:colOff>880500</xdr:colOff>
      <xdr:row>76</xdr:row>
      <xdr:rowOff>217320</xdr:rowOff>
    </xdr:to>
    <xdr:pic>
      <xdr:nvPicPr>
        <xdr:cNvPr id="81" name="Рисунок 80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0231100"/>
          <a:ext cx="842400" cy="37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78</xdr:row>
      <xdr:rowOff>28575</xdr:rowOff>
    </xdr:from>
    <xdr:to>
      <xdr:col>0</xdr:col>
      <xdr:colOff>899550</xdr:colOff>
      <xdr:row>79</xdr:row>
      <xdr:rowOff>29095</xdr:rowOff>
    </xdr:to>
    <xdr:pic>
      <xdr:nvPicPr>
        <xdr:cNvPr id="83" name="Рисунок 8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897850"/>
          <a:ext cx="842400" cy="486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79</xdr:row>
      <xdr:rowOff>114300</xdr:rowOff>
    </xdr:from>
    <xdr:to>
      <xdr:col>0</xdr:col>
      <xdr:colOff>899550</xdr:colOff>
      <xdr:row>80</xdr:row>
      <xdr:rowOff>132925</xdr:rowOff>
    </xdr:to>
    <xdr:pic>
      <xdr:nvPicPr>
        <xdr:cNvPr id="85" name="Рисунок 84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1469350"/>
          <a:ext cx="842400" cy="50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81</xdr:row>
      <xdr:rowOff>0</xdr:rowOff>
    </xdr:from>
    <xdr:to>
      <xdr:col>0</xdr:col>
      <xdr:colOff>909075</xdr:colOff>
      <xdr:row>82</xdr:row>
      <xdr:rowOff>143923</xdr:rowOff>
    </xdr:to>
    <xdr:pic>
      <xdr:nvPicPr>
        <xdr:cNvPr id="87" name="Рисунок 86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2002750"/>
          <a:ext cx="842400" cy="46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82</xdr:row>
      <xdr:rowOff>133350</xdr:rowOff>
    </xdr:from>
    <xdr:to>
      <xdr:col>0</xdr:col>
      <xdr:colOff>937650</xdr:colOff>
      <xdr:row>84</xdr:row>
      <xdr:rowOff>122931</xdr:rowOff>
    </xdr:to>
    <xdr:pic>
      <xdr:nvPicPr>
        <xdr:cNvPr id="91" name="Рисунок 90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459950"/>
          <a:ext cx="842400" cy="482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90</xdr:row>
      <xdr:rowOff>95250</xdr:rowOff>
    </xdr:from>
    <xdr:to>
      <xdr:col>0</xdr:col>
      <xdr:colOff>899550</xdr:colOff>
      <xdr:row>91</xdr:row>
      <xdr:rowOff>92753</xdr:rowOff>
    </xdr:to>
    <xdr:pic>
      <xdr:nvPicPr>
        <xdr:cNvPr id="93" name="Рисунок 92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3879175"/>
          <a:ext cx="842400" cy="167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92</xdr:row>
      <xdr:rowOff>0</xdr:rowOff>
    </xdr:from>
    <xdr:to>
      <xdr:col>0</xdr:col>
      <xdr:colOff>899550</xdr:colOff>
      <xdr:row>93</xdr:row>
      <xdr:rowOff>12469</xdr:rowOff>
    </xdr:to>
    <xdr:pic>
      <xdr:nvPicPr>
        <xdr:cNvPr id="95" name="Рисунок 94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4107775"/>
          <a:ext cx="842400" cy="182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96</xdr:row>
      <xdr:rowOff>0</xdr:rowOff>
    </xdr:from>
    <xdr:to>
      <xdr:col>0</xdr:col>
      <xdr:colOff>890025</xdr:colOff>
      <xdr:row>97</xdr:row>
      <xdr:rowOff>149616</xdr:rowOff>
    </xdr:to>
    <xdr:pic>
      <xdr:nvPicPr>
        <xdr:cNvPr id="97" name="Рисунок 96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5003125"/>
          <a:ext cx="842400" cy="473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93</xdr:row>
      <xdr:rowOff>152400</xdr:rowOff>
    </xdr:from>
    <xdr:to>
      <xdr:col>0</xdr:col>
      <xdr:colOff>918600</xdr:colOff>
      <xdr:row>95</xdr:row>
      <xdr:rowOff>111261</xdr:rowOff>
    </xdr:to>
    <xdr:pic>
      <xdr:nvPicPr>
        <xdr:cNvPr id="99" name="Рисунок 98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4422100"/>
          <a:ext cx="842400" cy="452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352425</xdr:colOff>
      <xdr:row>16</xdr:row>
      <xdr:rowOff>66675</xdr:rowOff>
    </xdr:from>
    <xdr:ext cx="607987" cy="264560"/>
    <xdr:sp macro="" textlink="">
      <xdr:nvSpPr>
        <xdr:cNvPr id="54" name="TextBox 53"/>
        <xdr:cNvSpPr txBox="1"/>
      </xdr:nvSpPr>
      <xdr:spPr>
        <a:xfrm>
          <a:off x="352425" y="3933825"/>
          <a:ext cx="6079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n-US" sz="1100" b="1">
              <a:solidFill>
                <a:srgbClr val="FF0000"/>
              </a:solidFill>
            </a:rPr>
            <a:t>NEW!!!</a:t>
          </a:r>
          <a:endParaRPr lang="ru-RU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0</xdr:col>
      <xdr:colOff>104776</xdr:colOff>
      <xdr:row>16</xdr:row>
      <xdr:rowOff>295275</xdr:rowOff>
    </xdr:from>
    <xdr:to>
      <xdr:col>0</xdr:col>
      <xdr:colOff>846932</xdr:colOff>
      <xdr:row>18</xdr:row>
      <xdr:rowOff>19050</xdr:rowOff>
    </xdr:to>
    <xdr:pic>
      <xdr:nvPicPr>
        <xdr:cNvPr id="56" name="Рисунок 3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4324350"/>
          <a:ext cx="742156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327660</xdr:colOff>
      <xdr:row>0</xdr:row>
      <xdr:rowOff>0</xdr:rowOff>
    </xdr:from>
    <xdr:to>
      <xdr:col>5</xdr:col>
      <xdr:colOff>693420</xdr:colOff>
      <xdr:row>0</xdr:row>
      <xdr:rowOff>1341120</xdr:rowOff>
    </xdr:to>
    <xdr:pic>
      <xdr:nvPicPr>
        <xdr:cNvPr id="46" name="Рисунок 45"/>
        <xdr:cNvPicPr>
          <a:picLocks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0" y="0"/>
          <a:ext cx="5707380" cy="1341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28575</xdr:rowOff>
    </xdr:from>
    <xdr:to>
      <xdr:col>11</xdr:col>
      <xdr:colOff>104775</xdr:colOff>
      <xdr:row>33</xdr:row>
      <xdr:rowOff>50907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28575"/>
          <a:ext cx="4953000" cy="63755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ETCONTR\BUDGET\BUDG0001\PACKAGE\INARBEIT\PAKETBU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NW\FIBU\SCFB96\98-99\STAND-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2.1.33\dorma%20cloud\Price%20Lists\&#1044;&#1077;&#1081;&#1089;&#1090;&#1074;&#1091;&#1077;&#1090;%20&#1089;%2015.04.2015\&#1044;&#1086;&#1074;&#1086;&#1076;&#1095;&#1080;&#1082;&#1080;\PL_DC_15.04.2015_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yukvyu/AppData/Local/Microsoft/Windows/Temporary%20Internet%20Files/Content.Outlook/M1AUI1Y1/PL&#8470;_DCL_RF_01012016%20RET%20EUR%20vo%20V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SIO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-99"/>
      <sheetName val="Gesellschaftsbezeichnung"/>
    </sheetNames>
    <sheetDataSet>
      <sheetData sheetId="0"/>
      <sheetData sheetId="1">
        <row r="4">
          <cell r="B4" t="str">
            <v>ACME</v>
          </cell>
          <cell r="C4" t="str">
            <v>ACME (GBP)</v>
          </cell>
          <cell r="D4" t="str">
            <v>ACME (GBP)</v>
          </cell>
          <cell r="E4" t="str">
            <v>ACME (GBP)</v>
          </cell>
        </row>
        <row r="5">
          <cell r="B5" t="str">
            <v>American Device</v>
          </cell>
          <cell r="C5" t="str">
            <v>American Device (USD)</v>
          </cell>
          <cell r="D5" t="str">
            <v>American Device (USD)</v>
          </cell>
          <cell r="E5" t="str">
            <v>American Device (USD)</v>
          </cell>
        </row>
        <row r="6">
          <cell r="B6" t="str">
            <v>Auto Entry</v>
          </cell>
          <cell r="C6" t="str">
            <v>Auto Entry (AUD)</v>
          </cell>
        </row>
        <row r="7">
          <cell r="B7" t="str">
            <v>Baumgartner DK</v>
          </cell>
          <cell r="C7" t="str">
            <v>Baumgartner DK (DKK)</v>
          </cell>
          <cell r="D7" t="str">
            <v>Baumgartner DK (DKK)</v>
          </cell>
          <cell r="E7" t="str">
            <v>Baumgartner DK (DKK)</v>
          </cell>
        </row>
        <row r="8">
          <cell r="B8" t="str">
            <v>Bischof Bulgaria</v>
          </cell>
        </row>
        <row r="9">
          <cell r="B9" t="str">
            <v>BWN Australia</v>
          </cell>
          <cell r="C9" t="str">
            <v>BWN Australia (AUD)</v>
          </cell>
          <cell r="D9" t="str">
            <v>BWN Australia (AUD)</v>
          </cell>
          <cell r="E9" t="str">
            <v>BWN Australia (AUD)</v>
          </cell>
        </row>
        <row r="10">
          <cell r="B10" t="str">
            <v>CODIC GmbH</v>
          </cell>
          <cell r="C10" t="str">
            <v>CODIC GmbH (DM)</v>
          </cell>
          <cell r="D10" t="str">
            <v>CODIC GmbH (DM)</v>
          </cell>
          <cell r="E10" t="str">
            <v>CODIC GmbH (DM)</v>
          </cell>
        </row>
        <row r="11">
          <cell r="B11" t="str">
            <v>DES</v>
          </cell>
          <cell r="C11" t="str">
            <v>DES (GBP)</v>
          </cell>
          <cell r="D11" t="str">
            <v>DES (GBP)</v>
          </cell>
          <cell r="E11" t="str">
            <v>DES (GBP)</v>
          </cell>
        </row>
        <row r="12">
          <cell r="B12" t="str">
            <v>DORMA Australia</v>
          </cell>
          <cell r="C12" t="str">
            <v>DORMA Australia (AUD)</v>
          </cell>
          <cell r="D12" t="str">
            <v>DORMA Australia (AUD)</v>
          </cell>
          <cell r="E12" t="str">
            <v>DORMA Australia (AUD)</v>
          </cell>
        </row>
        <row r="13">
          <cell r="B13" t="str">
            <v>DORMA Austria</v>
          </cell>
          <cell r="C13" t="str">
            <v>DORMA Austria (ATS)</v>
          </cell>
          <cell r="D13" t="str">
            <v>DORMA Austria (ATS)</v>
          </cell>
          <cell r="E13" t="str">
            <v>DORMA Austria (ATS)</v>
          </cell>
        </row>
        <row r="14">
          <cell r="B14" t="str">
            <v>DORMA Automatic G</v>
          </cell>
          <cell r="C14" t="str">
            <v>DORMA Automatic G (DM)</v>
          </cell>
          <cell r="D14" t="str">
            <v>DORMA Automatic G (DM)</v>
          </cell>
        </row>
        <row r="15">
          <cell r="B15" t="str">
            <v>DORMA Automatic KT</v>
          </cell>
          <cell r="C15" t="str">
            <v>DORMA Automatic KT (DM)</v>
          </cell>
          <cell r="D15" t="str">
            <v>DORMA Automatic KT (DM)</v>
          </cell>
        </row>
        <row r="16">
          <cell r="B16" t="str">
            <v>DORMA Automatics / USA</v>
          </cell>
        </row>
        <row r="17">
          <cell r="B17" t="str">
            <v>DORMA Brandenburg</v>
          </cell>
          <cell r="C17" t="str">
            <v>DORMA Brandenburg (DM)</v>
          </cell>
          <cell r="D17" t="str">
            <v>DORMA Brandenburg (DM)</v>
          </cell>
          <cell r="E17" t="str">
            <v>DORMA Brandenburg (DM)</v>
          </cell>
        </row>
        <row r="18">
          <cell r="B18" t="str">
            <v>DORMA Brazil</v>
          </cell>
          <cell r="C18" t="str">
            <v>DORMA Brazil (USD)</v>
          </cell>
          <cell r="D18" t="str">
            <v>DORMA Brazil (USD)</v>
          </cell>
          <cell r="E18" t="str">
            <v>DORMA Brazil (USD)</v>
          </cell>
        </row>
        <row r="19">
          <cell r="B19" t="str">
            <v>DORMA Bubikon CH</v>
          </cell>
          <cell r="C19" t="str">
            <v>DORMA Tuerautomatik CH (CHF)</v>
          </cell>
          <cell r="D19" t="str">
            <v>DORMA Tuerautomatik CH (CHF)</v>
          </cell>
          <cell r="E19" t="str">
            <v>Baumgartner CH (CHF)</v>
          </cell>
        </row>
        <row r="20">
          <cell r="B20" t="str">
            <v>DORMA Canada</v>
          </cell>
          <cell r="C20" t="str">
            <v>DORMA Canada (CAD)</v>
          </cell>
          <cell r="D20" t="str">
            <v>DORMA Canada (CAD)</v>
          </cell>
          <cell r="E20" t="str">
            <v>DORMA Canada (CAD)</v>
          </cell>
        </row>
        <row r="21">
          <cell r="B21" t="str">
            <v>DORMA Czech</v>
          </cell>
          <cell r="C21" t="str">
            <v>DORMA Czech (CSK)</v>
          </cell>
          <cell r="D21" t="str">
            <v>DORMA Czech (CSK)</v>
          </cell>
          <cell r="E21" t="str">
            <v>DORMA Czech (CSK)</v>
          </cell>
        </row>
        <row r="22">
          <cell r="B22" t="str">
            <v>DORMA Denmark</v>
          </cell>
          <cell r="C22" t="str">
            <v>DORMA Denmark (DKK)</v>
          </cell>
          <cell r="D22" t="str">
            <v>DORMA Denmark (DKK)</v>
          </cell>
          <cell r="E22" t="str">
            <v>DORMA Denmark (DKK)</v>
          </cell>
        </row>
        <row r="23">
          <cell r="B23" t="str">
            <v>DORMA Door Design</v>
          </cell>
          <cell r="C23" t="str">
            <v>DORMA Door Design (DM)</v>
          </cell>
          <cell r="D23" t="str">
            <v>DORMA Door Design (DM)</v>
          </cell>
        </row>
        <row r="24">
          <cell r="B24" t="str">
            <v>DORMA England</v>
          </cell>
          <cell r="C24" t="str">
            <v>DORMA England (GBP)</v>
          </cell>
          <cell r="D24" t="str">
            <v>DORMA England (GBP)</v>
          </cell>
          <cell r="E24" t="str">
            <v>DORMA England (GBP)</v>
          </cell>
        </row>
        <row r="25">
          <cell r="B25" t="str">
            <v>DORMA Finland</v>
          </cell>
          <cell r="C25" t="str">
            <v>DORMA Finland (FIM)</v>
          </cell>
          <cell r="D25" t="str">
            <v>DORMA Finland (FIM)</v>
          </cell>
          <cell r="E25" t="str">
            <v>DORMA Finland (FIM)</v>
          </cell>
        </row>
        <row r="26">
          <cell r="B26" t="str">
            <v>DORMA France</v>
          </cell>
          <cell r="C26" t="str">
            <v>DORMA France (FRF)</v>
          </cell>
          <cell r="D26" t="str">
            <v>DORMA France (FRF)</v>
          </cell>
          <cell r="E26" t="str">
            <v>DORMA France (FRF)</v>
          </cell>
        </row>
        <row r="27">
          <cell r="B27" t="str">
            <v>DORMA Glas GmbH</v>
          </cell>
          <cell r="C27" t="str">
            <v>DORMA Glas GmbH (DM)</v>
          </cell>
          <cell r="D27" t="str">
            <v>DORMA Glas GmbH (DM)</v>
          </cell>
          <cell r="E27" t="str">
            <v>DORMA Glas GmbH (DM)</v>
          </cell>
        </row>
        <row r="28">
          <cell r="B28" t="str">
            <v>DORMA Glas Inc.</v>
          </cell>
          <cell r="C28" t="str">
            <v>DORMA Glas Inc. (USD)</v>
          </cell>
          <cell r="D28" t="str">
            <v>DORMA Glas Inc. (USD)</v>
          </cell>
          <cell r="E28" t="str">
            <v>DORMA Glas Inc. (USD)</v>
          </cell>
        </row>
        <row r="29">
          <cell r="B29" t="str">
            <v>DORMA GmbH + Co. KG</v>
          </cell>
          <cell r="C29" t="str">
            <v>DORMA GmbH + Co. KG (DM)</v>
          </cell>
        </row>
        <row r="30">
          <cell r="B30" t="str">
            <v>DORMA Gulf</v>
          </cell>
        </row>
        <row r="31">
          <cell r="B31" t="str">
            <v>DORMA Hungary</v>
          </cell>
          <cell r="C31" t="str">
            <v>DORMA Hungary (HUF)</v>
          </cell>
          <cell r="D31" t="str">
            <v>DORMA Hungary (HUF)</v>
          </cell>
          <cell r="E31" t="str">
            <v>DORMA Hungary (HUF)</v>
          </cell>
        </row>
        <row r="32">
          <cell r="B32" t="str">
            <v>DORMA India</v>
          </cell>
        </row>
        <row r="33">
          <cell r="B33" t="str">
            <v>DORMA Ireland</v>
          </cell>
          <cell r="C33" t="str">
            <v>DORMA Ireland (IEP)</v>
          </cell>
          <cell r="D33" t="str">
            <v>DORMA Ireland (IEP)</v>
          </cell>
          <cell r="E33" t="str">
            <v>DORMA Ireland (IEP)</v>
          </cell>
        </row>
        <row r="34">
          <cell r="B34" t="str">
            <v>DORMA Italy</v>
          </cell>
          <cell r="C34" t="str">
            <v>DORMA Italy (ITL)</v>
          </cell>
          <cell r="D34" t="str">
            <v>DORMA Italy (ITL)</v>
          </cell>
          <cell r="E34" t="str">
            <v>DORMA Italy (ITL)</v>
          </cell>
        </row>
        <row r="35">
          <cell r="B35" t="str">
            <v>DORMA Malaysia</v>
          </cell>
          <cell r="C35" t="str">
            <v>DORMA Malaysia (MYR)</v>
          </cell>
        </row>
        <row r="36">
          <cell r="B36" t="str">
            <v>DORMA Norway</v>
          </cell>
          <cell r="C36" t="str">
            <v>DORMA Norway (NOK)</v>
          </cell>
          <cell r="D36" t="str">
            <v>DORMA Norway (NOK)</v>
          </cell>
          <cell r="E36" t="str">
            <v>DORMA Norway (NOK)</v>
          </cell>
        </row>
        <row r="37">
          <cell r="B37" t="str">
            <v>DORMA Poland</v>
          </cell>
          <cell r="C37" t="str">
            <v>DORMA Poland (PLZ)</v>
          </cell>
          <cell r="D37" t="str">
            <v>DORMA Poland (PLZ)</v>
          </cell>
          <cell r="E37" t="str">
            <v>DORMA Poland (PLZ)</v>
          </cell>
        </row>
        <row r="38">
          <cell r="B38" t="str">
            <v>DORMA Portugal</v>
          </cell>
          <cell r="C38" t="str">
            <v>DORMA Portugal (ESC)</v>
          </cell>
          <cell r="D38" t="str">
            <v>DORMA Portugal (ESC)</v>
          </cell>
          <cell r="E38" t="str">
            <v>DORMA Portugal (ESC)</v>
          </cell>
        </row>
        <row r="39">
          <cell r="B39" t="str">
            <v>DORMA Schlosstechnik</v>
          </cell>
          <cell r="C39" t="str">
            <v>DORMA Schlosstechnik (DM)</v>
          </cell>
          <cell r="D39" t="str">
            <v>DORMA Schlosstechnik (DM)</v>
          </cell>
          <cell r="E39" t="str">
            <v>Brumme (DM)</v>
          </cell>
        </row>
        <row r="40">
          <cell r="B40" t="str">
            <v>DORMA Sing Distr</v>
          </cell>
          <cell r="C40" t="str">
            <v>DORMA Sing Distr (SGD)</v>
          </cell>
          <cell r="D40" t="str">
            <v>DORMA Sing Distr (SGD)</v>
          </cell>
          <cell r="E40" t="str">
            <v>DORMA Sing Distr (SGD)</v>
          </cell>
        </row>
        <row r="41">
          <cell r="B41" t="str">
            <v>DORMA Sing Prod</v>
          </cell>
          <cell r="C41" t="str">
            <v>DORMA Sing Prod (SGD)</v>
          </cell>
          <cell r="D41" t="str">
            <v>DORMA Sing Prod (SGD)</v>
          </cell>
          <cell r="E41" t="str">
            <v>DORMA Sing Prod (SGD)</v>
          </cell>
        </row>
        <row r="42">
          <cell r="B42" t="str">
            <v>DORMA Slovakia</v>
          </cell>
          <cell r="C42" t="str">
            <v>DORMA Slovakia (SKK)</v>
          </cell>
          <cell r="D42" t="str">
            <v>DORMA Slovakia (SKK)</v>
          </cell>
          <cell r="E42" t="str">
            <v>DORMA Slovakia (SKK)</v>
          </cell>
        </row>
        <row r="43">
          <cell r="B43" t="str">
            <v>DORMA South Africa</v>
          </cell>
          <cell r="C43" t="str">
            <v>DORMA South Africa (ZAR)</v>
          </cell>
          <cell r="D43" t="str">
            <v>DORMA South Africa (ZAR)</v>
          </cell>
          <cell r="E43" t="str">
            <v>DORMA South Africa (ZAR)</v>
          </cell>
        </row>
        <row r="44">
          <cell r="B44" t="str">
            <v>DORMA Spain</v>
          </cell>
          <cell r="C44" t="str">
            <v>DORMA Spain (ESP)</v>
          </cell>
          <cell r="D44" t="str">
            <v>DORMA Spain (ESP)</v>
          </cell>
          <cell r="E44" t="str">
            <v>DORMA Spain (ESP)</v>
          </cell>
        </row>
        <row r="45">
          <cell r="B45" t="str">
            <v>DORMA Sweden</v>
          </cell>
          <cell r="C45" t="str">
            <v>DORMA Sweden (SEK)</v>
          </cell>
          <cell r="D45" t="str">
            <v>DORMA Sweden (SEK)</v>
          </cell>
          <cell r="E45" t="str">
            <v>DORMA Sweden (SEK)</v>
          </cell>
        </row>
        <row r="46">
          <cell r="B46" t="str">
            <v>DORMA Switzerland</v>
          </cell>
          <cell r="C46" t="str">
            <v>DORMA Switzerland (CHF)</v>
          </cell>
          <cell r="D46" t="str">
            <v>DORMA Switzerland (CHF)</v>
          </cell>
          <cell r="E46" t="str">
            <v>DORMA Switzerland (CHF)</v>
          </cell>
        </row>
        <row r="47">
          <cell r="B47" t="str">
            <v>DORMA Tuerautomatik / CH</v>
          </cell>
          <cell r="C47" t="str">
            <v>Bischof CH (CHF)</v>
          </cell>
        </row>
        <row r="48">
          <cell r="B48" t="str">
            <v>DORMA USA</v>
          </cell>
          <cell r="C48" t="str">
            <v>DORMA USA (USD)</v>
          </cell>
          <cell r="D48" t="str">
            <v>DORMA USA (USD)</v>
          </cell>
          <cell r="E48" t="str">
            <v>DORMA USA (USD)</v>
          </cell>
        </row>
        <row r="49">
          <cell r="B49" t="str">
            <v>DORMA Zander H</v>
          </cell>
          <cell r="C49" t="str">
            <v>DORMA Zander H (DM)</v>
          </cell>
          <cell r="D49" t="str">
            <v>DORMA Zander H (DM)</v>
          </cell>
          <cell r="E49" t="str">
            <v>DORMA Zander H (DM)</v>
          </cell>
        </row>
        <row r="50">
          <cell r="C50" t="str">
            <v>GPI USA (USD)</v>
          </cell>
          <cell r="D50" t="str">
            <v>GPI USA (USD)</v>
          </cell>
          <cell r="E50" t="str">
            <v>GPI USA (USD)</v>
          </cell>
        </row>
        <row r="51">
          <cell r="C51" t="str">
            <v>Gral Corp. USA (USD)</v>
          </cell>
          <cell r="D51" t="str">
            <v>Gral Corp. USA (USD)</v>
          </cell>
          <cell r="E51" t="str">
            <v>Gral Corp. USA (USD)</v>
          </cell>
        </row>
        <row r="52">
          <cell r="B52" t="str">
            <v>Gral GmbH + Co. KG</v>
          </cell>
          <cell r="C52" t="str">
            <v>Gral GmbH + Co. KG (DM)</v>
          </cell>
          <cell r="D52" t="str">
            <v>Gral GmbH + Co. KG (DM)</v>
          </cell>
        </row>
        <row r="53">
          <cell r="B53" t="str">
            <v>Kidex</v>
          </cell>
          <cell r="C53" t="str">
            <v>Kidex (HUF)</v>
          </cell>
          <cell r="D53" t="str">
            <v>Kidex (HUF)</v>
          </cell>
          <cell r="E53" t="str">
            <v>Kidex (HUF)</v>
          </cell>
        </row>
        <row r="54">
          <cell r="B54" t="str">
            <v>OGRO</v>
          </cell>
          <cell r="C54" t="str">
            <v>OGRO (DM)</v>
          </cell>
          <cell r="D54" t="str">
            <v>OGRO (DM)</v>
          </cell>
          <cell r="E54" t="str">
            <v>OGRO (DM)</v>
          </cell>
        </row>
        <row r="55">
          <cell r="B55" t="str">
            <v>Permclose / GB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ный поартикульный список"/>
      <sheetName val="Доводчики "/>
      <sheetName val="Антипаника"/>
      <sheetName val="Ручки "/>
      <sheetName val="Замки"/>
      <sheetName val="!!!Скидки за объем"/>
      <sheetName val="Выбор усилия доводчика"/>
      <sheetName val="PG and Di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ный поартикульный список"/>
      <sheetName val="Доводчики "/>
      <sheetName val="PG"/>
      <sheetName val="Выбор усилия доводчика"/>
      <sheetName val="Нормы упаковки доводчиков"/>
      <sheetName val="PG_DISC_NEW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636"/>
  <sheetViews>
    <sheetView tabSelected="1" topLeftCell="A83" workbookViewId="0">
      <selection activeCell="G99" sqref="G99"/>
    </sheetView>
  </sheetViews>
  <sheetFormatPr defaultColWidth="9.109375" defaultRowHeight="13.2" x14ac:dyDescent="0.25"/>
  <cols>
    <col min="1" max="1" width="14.33203125" style="1" customWidth="1"/>
    <col min="2" max="2" width="12" style="2" customWidth="1"/>
    <col min="3" max="3" width="10.6640625" style="2" customWidth="1"/>
    <col min="4" max="4" width="41.5546875" style="1" customWidth="1"/>
    <col min="5" max="5" width="25.6640625" style="1" customWidth="1"/>
    <col min="6" max="6" width="15.21875" style="11" customWidth="1"/>
    <col min="7" max="7" width="16.44140625" style="11" customWidth="1"/>
    <col min="8" max="8" width="9.109375" style="1"/>
    <col min="9" max="9" width="10.88671875" style="1" bestFit="1" customWidth="1"/>
    <col min="10" max="16384" width="9.109375" style="1"/>
  </cols>
  <sheetData>
    <row r="1" spans="1:15" ht="111" customHeight="1" x14ac:dyDescent="0.25">
      <c r="A1" s="152"/>
      <c r="B1" s="152"/>
      <c r="C1" s="152"/>
      <c r="D1" s="152"/>
      <c r="E1" s="152"/>
      <c r="F1" s="152"/>
      <c r="G1" s="152"/>
      <c r="H1" s="152"/>
    </row>
    <row r="2" spans="1:15" ht="15.6" x14ac:dyDescent="0.25">
      <c r="A2" s="16"/>
      <c r="B2" s="155" t="s">
        <v>252</v>
      </c>
      <c r="C2" s="156"/>
      <c r="D2" s="156"/>
      <c r="E2" s="156"/>
      <c r="F2" s="156"/>
      <c r="G2" s="156"/>
    </row>
    <row r="3" spans="1:15" s="141" customFormat="1" ht="25.8" customHeight="1" x14ac:dyDescent="0.25">
      <c r="A3" s="16"/>
      <c r="B3" s="153" t="s">
        <v>253</v>
      </c>
      <c r="C3" s="154"/>
      <c r="D3" s="154"/>
      <c r="E3" s="154"/>
      <c r="F3" s="154"/>
      <c r="G3" s="154"/>
    </row>
    <row r="4" spans="1:15" ht="13.8" thickBot="1" x14ac:dyDescent="0.3">
      <c r="A4" s="16"/>
      <c r="D4" s="25"/>
      <c r="F4" s="164" t="s">
        <v>267</v>
      </c>
      <c r="G4" s="165"/>
      <c r="H4" s="166"/>
    </row>
    <row r="5" spans="1:15" s="3" customFormat="1" ht="26.4" x14ac:dyDescent="0.25">
      <c r="B5" s="158" t="s">
        <v>0</v>
      </c>
      <c r="C5" s="162" t="s">
        <v>105</v>
      </c>
      <c r="D5" s="160" t="s">
        <v>6</v>
      </c>
      <c r="E5" s="160" t="s">
        <v>116</v>
      </c>
      <c r="F5" s="125" t="s">
        <v>115</v>
      </c>
      <c r="G5" s="125" t="s">
        <v>250</v>
      </c>
      <c r="H5" s="157"/>
      <c r="I5" s="157"/>
      <c r="J5" s="157"/>
      <c r="K5" s="157"/>
      <c r="L5" s="157"/>
      <c r="M5" s="157"/>
      <c r="N5" s="157"/>
      <c r="O5" s="157"/>
    </row>
    <row r="6" spans="1:15" s="3" customFormat="1" x14ac:dyDescent="0.25">
      <c r="B6" s="159"/>
      <c r="C6" s="163"/>
      <c r="D6" s="161"/>
      <c r="E6" s="161"/>
      <c r="F6" s="26"/>
      <c r="G6" s="140" t="s">
        <v>249</v>
      </c>
    </row>
    <row r="7" spans="1:15" x14ac:dyDescent="0.25">
      <c r="B7" s="18"/>
      <c r="C7" s="8"/>
      <c r="D7" s="4" t="s">
        <v>7</v>
      </c>
      <c r="E7" s="4"/>
      <c r="F7" s="22"/>
      <c r="G7" s="22"/>
    </row>
    <row r="8" spans="1:15" ht="26.4" x14ac:dyDescent="0.25">
      <c r="B8" s="41" t="s">
        <v>8</v>
      </c>
      <c r="C8" s="42">
        <v>76040101</v>
      </c>
      <c r="D8" s="127" t="s">
        <v>9</v>
      </c>
      <c r="E8" s="127" t="s">
        <v>10</v>
      </c>
      <c r="F8" s="142">
        <v>14.91</v>
      </c>
      <c r="G8" s="143" t="s">
        <v>254</v>
      </c>
      <c r="H8" s="11"/>
    </row>
    <row r="9" spans="1:15" ht="26.4" x14ac:dyDescent="0.25">
      <c r="B9" s="41" t="s">
        <v>11</v>
      </c>
      <c r="C9" s="42">
        <v>76050101</v>
      </c>
      <c r="D9" s="127" t="s">
        <v>12</v>
      </c>
      <c r="E9" s="127" t="s">
        <v>10</v>
      </c>
      <c r="F9" s="142">
        <v>15.63</v>
      </c>
      <c r="G9" s="143" t="s">
        <v>255</v>
      </c>
      <c r="H9" s="12"/>
    </row>
    <row r="10" spans="1:15" ht="26.4" x14ac:dyDescent="0.25">
      <c r="B10" s="41" t="s">
        <v>13</v>
      </c>
      <c r="C10" s="42">
        <v>76060101</v>
      </c>
      <c r="D10" s="127" t="s">
        <v>14</v>
      </c>
      <c r="E10" s="127" t="s">
        <v>130</v>
      </c>
      <c r="F10" s="142">
        <v>16.55</v>
      </c>
      <c r="G10" s="143" t="s">
        <v>256</v>
      </c>
      <c r="H10" s="12"/>
    </row>
    <row r="11" spans="1:15" ht="26.4" x14ac:dyDescent="0.25">
      <c r="B11" s="41" t="s">
        <v>136</v>
      </c>
      <c r="C11" s="42">
        <v>67010101</v>
      </c>
      <c r="D11" s="127" t="s">
        <v>138</v>
      </c>
      <c r="E11" s="127" t="s">
        <v>137</v>
      </c>
      <c r="F11" s="142">
        <v>17.68</v>
      </c>
      <c r="G11" s="143" t="s">
        <v>257</v>
      </c>
      <c r="H11" s="12"/>
      <c r="K11" s="1" t="s">
        <v>248</v>
      </c>
    </row>
    <row r="12" spans="1:15" ht="26.4" x14ac:dyDescent="0.25">
      <c r="B12" s="41" t="s">
        <v>151</v>
      </c>
      <c r="C12" s="42">
        <v>67010201</v>
      </c>
      <c r="D12" s="40" t="s">
        <v>152</v>
      </c>
      <c r="E12" s="127" t="s">
        <v>42</v>
      </c>
      <c r="F12" s="142">
        <v>31.59</v>
      </c>
      <c r="G12" s="143" t="s">
        <v>258</v>
      </c>
      <c r="H12" s="12"/>
    </row>
    <row r="13" spans="1:15" ht="26.4" x14ac:dyDescent="0.25">
      <c r="B13" s="41" t="s">
        <v>15</v>
      </c>
      <c r="C13" s="42">
        <v>66400101</v>
      </c>
      <c r="D13" s="127" t="s">
        <v>16</v>
      </c>
      <c r="E13" s="127" t="s">
        <v>10</v>
      </c>
      <c r="F13" s="142">
        <v>27.06</v>
      </c>
      <c r="G13" s="143" t="s">
        <v>259</v>
      </c>
    </row>
    <row r="14" spans="1:15" ht="26.4" x14ac:dyDescent="0.25">
      <c r="B14" s="27" t="s">
        <v>18</v>
      </c>
      <c r="C14" s="28">
        <v>66400201</v>
      </c>
      <c r="D14" s="127" t="s">
        <v>251</v>
      </c>
      <c r="E14" s="127" t="s">
        <v>10</v>
      </c>
      <c r="F14" s="142">
        <v>59.41</v>
      </c>
      <c r="G14" s="143" t="s">
        <v>260</v>
      </c>
    </row>
    <row r="15" spans="1:15" ht="13.8" x14ac:dyDescent="0.25">
      <c r="B15" s="27" t="s">
        <v>19</v>
      </c>
      <c r="C15" s="28">
        <v>66000101</v>
      </c>
      <c r="D15" s="127" t="s">
        <v>20</v>
      </c>
      <c r="E15" s="127" t="s">
        <v>17</v>
      </c>
      <c r="F15" s="144">
        <v>10.66</v>
      </c>
      <c r="G15" s="143" t="s">
        <v>261</v>
      </c>
    </row>
    <row r="16" spans="1:15" ht="26.4" x14ac:dyDescent="0.25">
      <c r="A16" s="37"/>
      <c r="B16" s="27" t="s">
        <v>117</v>
      </c>
      <c r="C16" s="28">
        <v>77200101</v>
      </c>
      <c r="D16" s="127" t="s">
        <v>109</v>
      </c>
      <c r="E16" s="127" t="s">
        <v>10</v>
      </c>
      <c r="F16" s="142">
        <v>4.96</v>
      </c>
      <c r="G16" s="143" t="s">
        <v>262</v>
      </c>
    </row>
    <row r="17" spans="1:7" ht="26.4" x14ac:dyDescent="0.25">
      <c r="A17" s="37"/>
      <c r="B17" s="19" t="s">
        <v>118</v>
      </c>
      <c r="C17" s="17">
        <v>27112201</v>
      </c>
      <c r="D17" s="31" t="s">
        <v>227</v>
      </c>
      <c r="E17" s="127" t="s">
        <v>132</v>
      </c>
      <c r="F17" s="142">
        <v>34.35</v>
      </c>
      <c r="G17" s="143" t="s">
        <v>263</v>
      </c>
    </row>
    <row r="18" spans="1:7" ht="13.8" x14ac:dyDescent="0.25">
      <c r="A18" s="37"/>
      <c r="B18" s="19">
        <v>8010018</v>
      </c>
      <c r="C18" s="126">
        <v>8010018</v>
      </c>
      <c r="D18" s="38" t="s">
        <v>226</v>
      </c>
      <c r="E18" s="127" t="s">
        <v>229</v>
      </c>
      <c r="F18" s="144" t="s">
        <v>264</v>
      </c>
      <c r="G18" s="143" t="s">
        <v>264</v>
      </c>
    </row>
    <row r="19" spans="1:7" ht="13.8" x14ac:dyDescent="0.25">
      <c r="B19" s="18"/>
      <c r="C19" s="8"/>
      <c r="D19" s="4" t="s">
        <v>21</v>
      </c>
      <c r="E19" s="4"/>
      <c r="F19" s="145"/>
      <c r="G19" s="146"/>
    </row>
    <row r="20" spans="1:7" ht="13.8" x14ac:dyDescent="0.25">
      <c r="B20" s="41" t="s">
        <v>22</v>
      </c>
      <c r="C20" s="42">
        <v>22212101</v>
      </c>
      <c r="D20" s="127" t="s">
        <v>23</v>
      </c>
      <c r="E20" s="127" t="s">
        <v>17</v>
      </c>
      <c r="F20" s="142">
        <v>41.5</v>
      </c>
      <c r="G20" s="143" t="s">
        <v>265</v>
      </c>
    </row>
    <row r="21" spans="1:7" ht="13.8" x14ac:dyDescent="0.25">
      <c r="B21" s="41" t="s">
        <v>24</v>
      </c>
      <c r="C21" s="42">
        <v>22232101</v>
      </c>
      <c r="D21" s="127" t="s">
        <v>25</v>
      </c>
      <c r="E21" s="127" t="s">
        <v>17</v>
      </c>
      <c r="F21" s="142">
        <v>46.99</v>
      </c>
      <c r="G21" s="143" t="s">
        <v>266</v>
      </c>
    </row>
    <row r="22" spans="1:7" ht="26.4" x14ac:dyDescent="0.25">
      <c r="B22" s="41" t="s">
        <v>26</v>
      </c>
      <c r="C22" s="42">
        <v>37010101</v>
      </c>
      <c r="D22" s="127" t="s">
        <v>113</v>
      </c>
      <c r="E22" s="127" t="s">
        <v>119</v>
      </c>
      <c r="F22" s="142">
        <v>67.959999999999994</v>
      </c>
      <c r="G22" s="143" t="s">
        <v>268</v>
      </c>
    </row>
    <row r="23" spans="1:7" ht="26.4" x14ac:dyDescent="0.25">
      <c r="B23" s="29" t="s">
        <v>27</v>
      </c>
      <c r="C23" s="30">
        <v>38010101</v>
      </c>
      <c r="D23" s="127" t="s">
        <v>28</v>
      </c>
      <c r="E23" s="127" t="s">
        <v>247</v>
      </c>
      <c r="F23" s="142">
        <v>84.88</v>
      </c>
      <c r="G23" s="143" t="s">
        <v>269</v>
      </c>
    </row>
    <row r="24" spans="1:7" ht="13.8" x14ac:dyDescent="0.25">
      <c r="B24" s="41" t="s">
        <v>29</v>
      </c>
      <c r="C24" s="42">
        <v>38020101</v>
      </c>
      <c r="D24" s="127" t="s">
        <v>30</v>
      </c>
      <c r="E24" s="127" t="s">
        <v>111</v>
      </c>
      <c r="F24" s="142">
        <v>167.33</v>
      </c>
      <c r="G24" s="143" t="s">
        <v>270</v>
      </c>
    </row>
    <row r="25" spans="1:7" ht="13.8" x14ac:dyDescent="0.25">
      <c r="B25" s="41" t="s">
        <v>4</v>
      </c>
      <c r="C25" s="42">
        <v>83060101</v>
      </c>
      <c r="D25" s="127" t="s">
        <v>31</v>
      </c>
      <c r="E25" s="127" t="s">
        <v>32</v>
      </c>
      <c r="F25" s="142">
        <v>157.21</v>
      </c>
      <c r="G25" s="143" t="s">
        <v>271</v>
      </c>
    </row>
    <row r="26" spans="1:7" ht="52.8" x14ac:dyDescent="0.25">
      <c r="B26" s="41">
        <v>38030301</v>
      </c>
      <c r="C26" s="42">
        <v>38030301</v>
      </c>
      <c r="D26" s="127" t="s">
        <v>153</v>
      </c>
      <c r="E26" s="127" t="s">
        <v>32</v>
      </c>
      <c r="F26" s="142">
        <v>170.84</v>
      </c>
      <c r="G26" s="143" t="s">
        <v>272</v>
      </c>
    </row>
    <row r="27" spans="1:7" ht="26.4" x14ac:dyDescent="0.25">
      <c r="B27" s="41" t="s">
        <v>33</v>
      </c>
      <c r="C27" s="42">
        <v>22002301</v>
      </c>
      <c r="D27" s="127" t="s">
        <v>34</v>
      </c>
      <c r="E27" s="127" t="s">
        <v>112</v>
      </c>
      <c r="F27" s="142">
        <v>18.63</v>
      </c>
      <c r="G27" s="143" t="s">
        <v>273</v>
      </c>
    </row>
    <row r="28" spans="1:7" x14ac:dyDescent="0.25">
      <c r="B28" s="18"/>
      <c r="C28" s="8"/>
      <c r="D28" s="4" t="s">
        <v>35</v>
      </c>
      <c r="E28" s="4"/>
      <c r="F28" s="150"/>
      <c r="G28" s="151"/>
    </row>
    <row r="29" spans="1:7" ht="26.4" x14ac:dyDescent="0.25">
      <c r="B29" s="41" t="s">
        <v>36</v>
      </c>
      <c r="C29" s="42">
        <v>83000101</v>
      </c>
      <c r="D29" s="127" t="s">
        <v>37</v>
      </c>
      <c r="E29" s="127" t="s">
        <v>112</v>
      </c>
      <c r="F29" s="144">
        <v>19.79</v>
      </c>
      <c r="G29" s="143" t="s">
        <v>274</v>
      </c>
    </row>
    <row r="30" spans="1:7" ht="26.4" x14ac:dyDescent="0.25">
      <c r="B30" s="41" t="s">
        <v>38</v>
      </c>
      <c r="C30" s="42">
        <v>22002501</v>
      </c>
      <c r="D30" s="127" t="s">
        <v>131</v>
      </c>
      <c r="E30" s="127" t="s">
        <v>42</v>
      </c>
      <c r="F30" s="142">
        <v>46.53</v>
      </c>
      <c r="G30" s="143" t="s">
        <v>275</v>
      </c>
    </row>
    <row r="31" spans="1:7" ht="26.4" x14ac:dyDescent="0.25">
      <c r="B31" s="41" t="s">
        <v>39</v>
      </c>
      <c r="C31" s="42">
        <v>22003001</v>
      </c>
      <c r="D31" s="127" t="s">
        <v>133</v>
      </c>
      <c r="E31" s="127" t="s">
        <v>112</v>
      </c>
      <c r="F31" s="142">
        <v>67.23</v>
      </c>
      <c r="G31" s="143" t="s">
        <v>278</v>
      </c>
    </row>
    <row r="32" spans="1:7" ht="13.8" x14ac:dyDescent="0.25">
      <c r="B32" s="41" t="s">
        <v>40</v>
      </c>
      <c r="C32" s="42">
        <v>22002101</v>
      </c>
      <c r="D32" s="127" t="s">
        <v>41</v>
      </c>
      <c r="E32" s="127" t="s">
        <v>42</v>
      </c>
      <c r="F32" s="144">
        <v>5.46</v>
      </c>
      <c r="G32" s="143" t="s">
        <v>276</v>
      </c>
    </row>
    <row r="33" spans="2:7" ht="26.4" x14ac:dyDescent="0.25">
      <c r="B33" s="41" t="s">
        <v>43</v>
      </c>
      <c r="C33" s="42">
        <v>37000101</v>
      </c>
      <c r="D33" s="127" t="s">
        <v>44</v>
      </c>
      <c r="E33" s="127" t="s">
        <v>112</v>
      </c>
      <c r="F33" s="144">
        <v>12.3</v>
      </c>
      <c r="G33" s="143" t="s">
        <v>277</v>
      </c>
    </row>
    <row r="34" spans="2:7" ht="26.4" x14ac:dyDescent="0.25">
      <c r="B34" s="18"/>
      <c r="C34" s="8"/>
      <c r="D34" s="4" t="s">
        <v>45</v>
      </c>
      <c r="E34" s="4"/>
      <c r="F34" s="145"/>
      <c r="G34" s="146"/>
    </row>
    <row r="35" spans="2:7" ht="13.8" x14ac:dyDescent="0.25">
      <c r="B35" s="41">
        <v>47000000</v>
      </c>
      <c r="C35" s="42">
        <v>47000000</v>
      </c>
      <c r="D35" s="127" t="s">
        <v>46</v>
      </c>
      <c r="E35" s="127" t="s">
        <v>47</v>
      </c>
      <c r="F35" s="142">
        <v>65.86</v>
      </c>
      <c r="G35" s="143" t="s">
        <v>279</v>
      </c>
    </row>
    <row r="36" spans="2:7" ht="26.4" x14ac:dyDescent="0.25">
      <c r="B36" s="41">
        <v>47000001</v>
      </c>
      <c r="C36" s="42">
        <v>47000001</v>
      </c>
      <c r="D36" s="127" t="s">
        <v>48</v>
      </c>
      <c r="E36" s="127" t="s">
        <v>49</v>
      </c>
      <c r="F36" s="142">
        <v>72.09</v>
      </c>
      <c r="G36" s="143" t="s">
        <v>280</v>
      </c>
    </row>
    <row r="37" spans="2:7" ht="26.4" x14ac:dyDescent="0.25">
      <c r="B37" s="18"/>
      <c r="C37" s="8"/>
      <c r="D37" s="4" t="s">
        <v>50</v>
      </c>
      <c r="E37" s="4"/>
      <c r="F37" s="145"/>
      <c r="G37" s="146"/>
    </row>
    <row r="38" spans="2:7" ht="26.4" x14ac:dyDescent="0.25">
      <c r="B38" s="41" t="s">
        <v>5</v>
      </c>
      <c r="C38" s="42">
        <v>10200401</v>
      </c>
      <c r="D38" s="127" t="s">
        <v>1</v>
      </c>
      <c r="E38" s="127" t="s">
        <v>112</v>
      </c>
      <c r="F38" s="142">
        <v>59.43</v>
      </c>
      <c r="G38" s="143" t="s">
        <v>281</v>
      </c>
    </row>
    <row r="39" spans="2:7" ht="13.8" x14ac:dyDescent="0.25">
      <c r="B39" s="18"/>
      <c r="C39" s="8"/>
      <c r="D39" s="4" t="s">
        <v>51</v>
      </c>
      <c r="E39" s="4"/>
      <c r="F39" s="145"/>
      <c r="G39" s="146"/>
    </row>
    <row r="40" spans="2:7" ht="13.8" x14ac:dyDescent="0.25">
      <c r="B40" s="41">
        <v>10002000</v>
      </c>
      <c r="C40" s="42">
        <v>10002000</v>
      </c>
      <c r="D40" s="127" t="s">
        <v>52</v>
      </c>
      <c r="E40" s="5" t="s">
        <v>53</v>
      </c>
      <c r="F40" s="142">
        <v>16.03</v>
      </c>
      <c r="G40" s="143" t="s">
        <v>282</v>
      </c>
    </row>
    <row r="41" spans="2:7" ht="13.8" x14ac:dyDescent="0.25">
      <c r="B41" s="41">
        <v>10002100</v>
      </c>
      <c r="C41" s="42">
        <v>10002100</v>
      </c>
      <c r="D41" s="127" t="s">
        <v>54</v>
      </c>
      <c r="E41" s="5" t="s">
        <v>53</v>
      </c>
      <c r="F41" s="142">
        <v>19.79</v>
      </c>
      <c r="G41" s="143" t="s">
        <v>274</v>
      </c>
    </row>
    <row r="42" spans="2:7" ht="26.4" x14ac:dyDescent="0.25">
      <c r="B42" s="41" t="s">
        <v>2</v>
      </c>
      <c r="C42" s="42">
        <v>10002801</v>
      </c>
      <c r="D42" s="127" t="s">
        <v>103</v>
      </c>
      <c r="E42" s="127" t="s">
        <v>42</v>
      </c>
      <c r="F42" s="142">
        <v>20.329999999999998</v>
      </c>
      <c r="G42" s="143" t="s">
        <v>283</v>
      </c>
    </row>
    <row r="43" spans="2:7" ht="26.4" x14ac:dyDescent="0.25">
      <c r="B43" s="41" t="s">
        <v>3</v>
      </c>
      <c r="C43" s="42">
        <v>10003001</v>
      </c>
      <c r="D43" s="127" t="s">
        <v>104</v>
      </c>
      <c r="E43" s="127" t="s">
        <v>42</v>
      </c>
      <c r="F43" s="142">
        <v>30.24</v>
      </c>
      <c r="G43" s="143" t="s">
        <v>284</v>
      </c>
    </row>
    <row r="44" spans="2:7" ht="26.4" x14ac:dyDescent="0.25">
      <c r="B44" s="18"/>
      <c r="C44" s="8"/>
      <c r="D44" s="4" t="s">
        <v>55</v>
      </c>
      <c r="E44" s="4"/>
      <c r="F44" s="145"/>
      <c r="G44" s="146"/>
    </row>
    <row r="45" spans="2:7" ht="26.4" x14ac:dyDescent="0.25">
      <c r="B45" s="41" t="s">
        <v>143</v>
      </c>
      <c r="C45" s="42">
        <v>42020101</v>
      </c>
      <c r="D45" s="127" t="s">
        <v>142</v>
      </c>
      <c r="E45" s="127" t="s">
        <v>120</v>
      </c>
      <c r="F45" s="142">
        <v>103.59</v>
      </c>
      <c r="G45" s="143" t="s">
        <v>285</v>
      </c>
    </row>
    <row r="46" spans="2:7" ht="13.8" x14ac:dyDescent="0.25">
      <c r="B46" s="41" t="s">
        <v>143</v>
      </c>
      <c r="C46" s="42">
        <v>42020104</v>
      </c>
      <c r="D46" s="127" t="s">
        <v>146</v>
      </c>
      <c r="E46" s="127" t="s">
        <v>56</v>
      </c>
      <c r="F46" s="142">
        <v>210.99</v>
      </c>
      <c r="G46" s="143" t="s">
        <v>286</v>
      </c>
    </row>
    <row r="47" spans="2:7" ht="26.4" x14ac:dyDescent="0.25">
      <c r="B47" s="41" t="s">
        <v>144</v>
      </c>
      <c r="C47" s="42">
        <v>43020001</v>
      </c>
      <c r="D47" s="127" t="s">
        <v>147</v>
      </c>
      <c r="E47" s="127" t="s">
        <v>120</v>
      </c>
      <c r="F47" s="142">
        <v>192.96</v>
      </c>
      <c r="G47" s="143" t="s">
        <v>287</v>
      </c>
    </row>
    <row r="48" spans="2:7" ht="26.4" x14ac:dyDescent="0.25">
      <c r="B48" s="41" t="s">
        <v>145</v>
      </c>
      <c r="C48" s="42">
        <v>43520001</v>
      </c>
      <c r="D48" s="127" t="s">
        <v>148</v>
      </c>
      <c r="E48" s="127" t="s">
        <v>111</v>
      </c>
      <c r="F48" s="142">
        <v>283.01</v>
      </c>
      <c r="G48" s="143" t="s">
        <v>288</v>
      </c>
    </row>
    <row r="49" spans="2:7" ht="26.4" x14ac:dyDescent="0.25">
      <c r="B49" s="41" t="s">
        <v>144</v>
      </c>
      <c r="C49" s="42">
        <v>43020004</v>
      </c>
      <c r="D49" s="127" t="s">
        <v>147</v>
      </c>
      <c r="E49" s="127" t="s">
        <v>56</v>
      </c>
      <c r="F49" s="142">
        <v>258.07</v>
      </c>
      <c r="G49" s="143" t="s">
        <v>289</v>
      </c>
    </row>
    <row r="50" spans="2:7" ht="13.8" x14ac:dyDescent="0.25">
      <c r="B50" s="41" t="s">
        <v>57</v>
      </c>
      <c r="C50" s="42">
        <v>13010001</v>
      </c>
      <c r="D50" s="127" t="s">
        <v>58</v>
      </c>
      <c r="E50" s="127" t="s">
        <v>111</v>
      </c>
      <c r="F50" s="142">
        <v>204.28</v>
      </c>
      <c r="G50" s="143" t="s">
        <v>290</v>
      </c>
    </row>
    <row r="51" spans="2:7" ht="13.8" x14ac:dyDescent="0.25">
      <c r="B51" s="41" t="s">
        <v>57</v>
      </c>
      <c r="C51" s="42">
        <v>13010004</v>
      </c>
      <c r="D51" s="127" t="s">
        <v>58</v>
      </c>
      <c r="E51" s="127" t="s">
        <v>56</v>
      </c>
      <c r="F51" s="142">
        <v>326.19</v>
      </c>
      <c r="G51" s="143" t="s">
        <v>291</v>
      </c>
    </row>
    <row r="52" spans="2:7" ht="26.4" x14ac:dyDescent="0.25">
      <c r="B52" s="41" t="s">
        <v>59</v>
      </c>
      <c r="C52" s="42">
        <v>64010001</v>
      </c>
      <c r="D52" s="127" t="s">
        <v>60</v>
      </c>
      <c r="E52" s="127" t="s">
        <v>120</v>
      </c>
      <c r="F52" s="142">
        <v>25.19</v>
      </c>
      <c r="G52" s="143" t="s">
        <v>292</v>
      </c>
    </row>
    <row r="53" spans="2:7" ht="13.8" x14ac:dyDescent="0.25">
      <c r="B53" s="41" t="s">
        <v>59</v>
      </c>
      <c r="C53" s="42">
        <v>64010004</v>
      </c>
      <c r="D53" s="127" t="s">
        <v>60</v>
      </c>
      <c r="E53" s="127" t="s">
        <v>56</v>
      </c>
      <c r="F53" s="142">
        <v>64.180000000000007</v>
      </c>
      <c r="G53" s="143" t="s">
        <v>293</v>
      </c>
    </row>
    <row r="54" spans="2:7" ht="26.4" x14ac:dyDescent="0.25">
      <c r="B54" s="41" t="s">
        <v>160</v>
      </c>
      <c r="C54" s="42">
        <v>64101001</v>
      </c>
      <c r="D54" s="127" t="s">
        <v>163</v>
      </c>
      <c r="E54" s="127" t="s">
        <v>111</v>
      </c>
      <c r="F54" s="142">
        <v>181.81</v>
      </c>
      <c r="G54" s="143" t="s">
        <v>294</v>
      </c>
    </row>
    <row r="55" spans="2:7" ht="26.4" x14ac:dyDescent="0.25">
      <c r="B55" s="41" t="s">
        <v>159</v>
      </c>
      <c r="C55" s="42">
        <v>64102001</v>
      </c>
      <c r="D55" s="127" t="s">
        <v>164</v>
      </c>
      <c r="E55" s="127" t="s">
        <v>111</v>
      </c>
      <c r="F55" s="142">
        <v>181.81</v>
      </c>
      <c r="G55" s="143" t="s">
        <v>294</v>
      </c>
    </row>
    <row r="56" spans="2:7" ht="26.4" x14ac:dyDescent="0.25">
      <c r="B56" s="41">
        <v>64102004</v>
      </c>
      <c r="C56" s="42">
        <v>64102004</v>
      </c>
      <c r="D56" s="127" t="s">
        <v>164</v>
      </c>
      <c r="E56" s="127" t="s">
        <v>56</v>
      </c>
      <c r="F56" s="142">
        <v>294.13</v>
      </c>
      <c r="G56" s="143" t="s">
        <v>295</v>
      </c>
    </row>
    <row r="57" spans="2:7" ht="26.4" x14ac:dyDescent="0.25">
      <c r="B57" s="41" t="s">
        <v>161</v>
      </c>
      <c r="C57" s="42">
        <v>64103001</v>
      </c>
      <c r="D57" s="127" t="s">
        <v>165</v>
      </c>
      <c r="E57" s="127" t="s">
        <v>111</v>
      </c>
      <c r="F57" s="142">
        <v>207.48</v>
      </c>
      <c r="G57" s="143" t="s">
        <v>296</v>
      </c>
    </row>
    <row r="58" spans="2:7" ht="39.6" x14ac:dyDescent="0.25">
      <c r="B58" s="41" t="s">
        <v>162</v>
      </c>
      <c r="C58" s="42">
        <v>64144001</v>
      </c>
      <c r="D58" s="127" t="s">
        <v>166</v>
      </c>
      <c r="E58" s="127" t="s">
        <v>111</v>
      </c>
      <c r="F58" s="142">
        <v>254.54</v>
      </c>
      <c r="G58" s="143" t="s">
        <v>297</v>
      </c>
    </row>
    <row r="59" spans="2:7" ht="26.4" x14ac:dyDescent="0.25">
      <c r="B59" s="41">
        <v>47102800</v>
      </c>
      <c r="C59" s="42">
        <v>47102800</v>
      </c>
      <c r="D59" s="127" t="s">
        <v>62</v>
      </c>
      <c r="E59" s="127" t="s">
        <v>47</v>
      </c>
      <c r="F59" s="142">
        <v>23.61</v>
      </c>
      <c r="G59" s="143" t="s">
        <v>298</v>
      </c>
    </row>
    <row r="60" spans="2:7" ht="26.4" x14ac:dyDescent="0.25">
      <c r="B60" s="18"/>
      <c r="C60" s="8"/>
      <c r="D60" s="4" t="s">
        <v>154</v>
      </c>
      <c r="E60" s="4"/>
      <c r="F60" s="145"/>
      <c r="G60" s="146"/>
    </row>
    <row r="61" spans="2:7" ht="13.8" x14ac:dyDescent="0.25">
      <c r="B61" s="41" t="s">
        <v>63</v>
      </c>
      <c r="C61" s="42">
        <v>64400001</v>
      </c>
      <c r="D61" s="127" t="s">
        <v>64</v>
      </c>
      <c r="E61" s="127" t="s">
        <v>111</v>
      </c>
      <c r="F61" s="142">
        <v>21.39</v>
      </c>
      <c r="G61" s="143" t="s">
        <v>299</v>
      </c>
    </row>
    <row r="62" spans="2:7" ht="13.8" x14ac:dyDescent="0.25">
      <c r="B62" s="41" t="s">
        <v>65</v>
      </c>
      <c r="C62" s="42">
        <v>64410001</v>
      </c>
      <c r="D62" s="127" t="s">
        <v>66</v>
      </c>
      <c r="E62" s="127" t="s">
        <v>111</v>
      </c>
      <c r="F62" s="142">
        <v>23</v>
      </c>
      <c r="G62" s="143" t="s">
        <v>300</v>
      </c>
    </row>
    <row r="63" spans="2:7" ht="13.8" x14ac:dyDescent="0.25">
      <c r="B63" s="41" t="s">
        <v>67</v>
      </c>
      <c r="C63" s="42">
        <v>64430001</v>
      </c>
      <c r="D63" s="127" t="s">
        <v>68</v>
      </c>
      <c r="E63" s="127" t="s">
        <v>111</v>
      </c>
      <c r="F63" s="142">
        <v>29.41</v>
      </c>
      <c r="G63" s="143" t="s">
        <v>301</v>
      </c>
    </row>
    <row r="64" spans="2:7" ht="13.8" x14ac:dyDescent="0.25">
      <c r="B64" s="41" t="s">
        <v>67</v>
      </c>
      <c r="C64" s="42">
        <v>64430004</v>
      </c>
      <c r="D64" s="127" t="s">
        <v>68</v>
      </c>
      <c r="E64" s="127" t="s">
        <v>102</v>
      </c>
      <c r="F64" s="142">
        <v>77</v>
      </c>
      <c r="G64" s="143" t="s">
        <v>302</v>
      </c>
    </row>
    <row r="65" spans="1:7" ht="26.4" x14ac:dyDescent="0.25">
      <c r="B65" s="41" t="s">
        <v>69</v>
      </c>
      <c r="C65" s="42">
        <v>42000101</v>
      </c>
      <c r="D65" s="127" t="s">
        <v>70</v>
      </c>
      <c r="E65" s="127" t="s">
        <v>111</v>
      </c>
      <c r="F65" s="144">
        <v>40.1</v>
      </c>
      <c r="G65" s="143" t="s">
        <v>303</v>
      </c>
    </row>
    <row r="66" spans="1:7" ht="13.8" x14ac:dyDescent="0.25">
      <c r="B66" s="41">
        <v>18570000</v>
      </c>
      <c r="C66" s="42">
        <v>18570000</v>
      </c>
      <c r="D66" s="127" t="s">
        <v>155</v>
      </c>
      <c r="E66" s="5" t="s">
        <v>53</v>
      </c>
      <c r="F66" s="142">
        <v>25.66</v>
      </c>
      <c r="G66" s="143" t="s">
        <v>304</v>
      </c>
    </row>
    <row r="67" spans="1:7" ht="13.8" x14ac:dyDescent="0.25">
      <c r="B67" s="41">
        <v>13000100</v>
      </c>
      <c r="C67" s="42">
        <v>13000100</v>
      </c>
      <c r="D67" s="127" t="s">
        <v>71</v>
      </c>
      <c r="E67" s="5" t="s">
        <v>53</v>
      </c>
      <c r="F67" s="142">
        <v>44.39</v>
      </c>
      <c r="G67" s="143" t="s">
        <v>305</v>
      </c>
    </row>
    <row r="68" spans="1:7" ht="26.4" x14ac:dyDescent="0.25">
      <c r="B68" s="41">
        <v>35800093</v>
      </c>
      <c r="C68" s="42">
        <v>35800093</v>
      </c>
      <c r="D68" s="127" t="s">
        <v>157</v>
      </c>
      <c r="E68" s="5" t="s">
        <v>53</v>
      </c>
      <c r="F68" s="144">
        <v>21.39</v>
      </c>
      <c r="G68" s="143" t="s">
        <v>299</v>
      </c>
    </row>
    <row r="69" spans="1:7" ht="26.4" x14ac:dyDescent="0.25">
      <c r="B69" s="41">
        <v>18020000</v>
      </c>
      <c r="C69" s="42">
        <v>18020000</v>
      </c>
      <c r="D69" s="127" t="s">
        <v>158</v>
      </c>
      <c r="E69" s="5" t="s">
        <v>53</v>
      </c>
      <c r="F69" s="142">
        <v>19.829999999999998</v>
      </c>
      <c r="G69" s="143" t="s">
        <v>306</v>
      </c>
    </row>
    <row r="70" spans="1:7" ht="13.8" x14ac:dyDescent="0.25">
      <c r="B70" s="18"/>
      <c r="C70" s="8"/>
      <c r="D70" s="4" t="s">
        <v>72</v>
      </c>
      <c r="E70" s="4"/>
      <c r="F70" s="145"/>
      <c r="G70" s="146"/>
    </row>
    <row r="71" spans="1:7" ht="26.4" x14ac:dyDescent="0.25">
      <c r="B71" s="41">
        <v>52400150</v>
      </c>
      <c r="C71" s="42">
        <v>52400150</v>
      </c>
      <c r="D71" s="127" t="s">
        <v>128</v>
      </c>
      <c r="E71" s="5" t="s">
        <v>53</v>
      </c>
      <c r="F71" s="142">
        <v>178.19</v>
      </c>
      <c r="G71" s="143" t="s">
        <v>307</v>
      </c>
    </row>
    <row r="72" spans="1:7" ht="26.4" x14ac:dyDescent="0.25">
      <c r="B72" s="41">
        <v>52250150</v>
      </c>
      <c r="C72" s="42">
        <v>52250150</v>
      </c>
      <c r="D72" s="127" t="s">
        <v>129</v>
      </c>
      <c r="E72" s="5" t="s">
        <v>53</v>
      </c>
      <c r="F72" s="142">
        <v>198.99</v>
      </c>
      <c r="G72" s="143" t="s">
        <v>308</v>
      </c>
    </row>
    <row r="73" spans="1:7" ht="26.4" x14ac:dyDescent="0.25">
      <c r="B73" s="41" t="s">
        <v>73</v>
      </c>
      <c r="C73" s="42">
        <v>52003701</v>
      </c>
      <c r="D73" s="127" t="s">
        <v>149</v>
      </c>
      <c r="E73" s="127" t="s">
        <v>121</v>
      </c>
      <c r="F73" s="142">
        <v>43.15</v>
      </c>
      <c r="G73" s="143" t="s">
        <v>309</v>
      </c>
    </row>
    <row r="74" spans="1:7" ht="26.4" x14ac:dyDescent="0.25">
      <c r="A74" s="37"/>
      <c r="B74" s="41" t="s">
        <v>134</v>
      </c>
      <c r="C74" s="42">
        <v>52630150</v>
      </c>
      <c r="D74" s="127" t="s">
        <v>135</v>
      </c>
      <c r="E74" s="5" t="s">
        <v>53</v>
      </c>
      <c r="F74" s="142">
        <v>1148.26</v>
      </c>
      <c r="G74" s="143" t="s">
        <v>310</v>
      </c>
    </row>
    <row r="75" spans="1:7" ht="26.4" x14ac:dyDescent="0.25">
      <c r="B75" s="18"/>
      <c r="C75" s="8"/>
      <c r="D75" s="4" t="s">
        <v>74</v>
      </c>
      <c r="E75" s="6"/>
      <c r="F75" s="149"/>
      <c r="G75" s="146"/>
    </row>
    <row r="76" spans="1:7" ht="13.8" x14ac:dyDescent="0.25">
      <c r="B76" s="41">
        <v>52005600</v>
      </c>
      <c r="C76" s="42">
        <v>52005600</v>
      </c>
      <c r="D76" s="127" t="s">
        <v>75</v>
      </c>
      <c r="E76" s="5" t="s">
        <v>53</v>
      </c>
      <c r="F76" s="144">
        <v>38.799999999999997</v>
      </c>
      <c r="G76" s="143" t="s">
        <v>311</v>
      </c>
    </row>
    <row r="77" spans="1:7" ht="26.4" x14ac:dyDescent="0.25">
      <c r="B77" s="41">
        <v>35800093</v>
      </c>
      <c r="C77" s="42">
        <v>35800093</v>
      </c>
      <c r="D77" s="127" t="s">
        <v>156</v>
      </c>
      <c r="E77" s="5" t="s">
        <v>53</v>
      </c>
      <c r="F77" s="142">
        <v>21.39</v>
      </c>
      <c r="G77" s="143" t="s">
        <v>299</v>
      </c>
    </row>
    <row r="78" spans="1:7" ht="13.8" x14ac:dyDescent="0.25">
      <c r="B78" s="18"/>
      <c r="C78" s="8"/>
      <c r="D78" s="4" t="s">
        <v>76</v>
      </c>
      <c r="E78" s="4"/>
      <c r="F78" s="145"/>
      <c r="G78" s="146"/>
    </row>
    <row r="79" spans="1:7" ht="39.6" x14ac:dyDescent="0.25">
      <c r="B79" s="41">
        <v>61701001</v>
      </c>
      <c r="C79" s="42">
        <v>61701000</v>
      </c>
      <c r="D79" s="127" t="s">
        <v>139</v>
      </c>
      <c r="E79" s="39" t="s">
        <v>141</v>
      </c>
      <c r="F79" s="142">
        <v>168.73</v>
      </c>
      <c r="G79" s="143" t="s">
        <v>312</v>
      </c>
    </row>
    <row r="80" spans="1:7" ht="39.6" x14ac:dyDescent="0.25">
      <c r="B80" s="41" t="s">
        <v>77</v>
      </c>
      <c r="C80" s="42">
        <v>61701200</v>
      </c>
      <c r="D80" s="127" t="s">
        <v>140</v>
      </c>
      <c r="E80" s="39" t="s">
        <v>141</v>
      </c>
      <c r="F80" s="142">
        <v>168.73</v>
      </c>
      <c r="G80" s="143" t="s">
        <v>312</v>
      </c>
    </row>
    <row r="81" spans="1:7" ht="13.8" x14ac:dyDescent="0.25">
      <c r="B81" s="41">
        <v>46700059</v>
      </c>
      <c r="C81" s="42">
        <v>46700059</v>
      </c>
      <c r="D81" s="127" t="s">
        <v>78</v>
      </c>
      <c r="E81" s="127" t="s">
        <v>61</v>
      </c>
      <c r="F81" s="142">
        <v>18.09</v>
      </c>
      <c r="G81" s="143" t="s">
        <v>313</v>
      </c>
    </row>
    <row r="82" spans="1:7" ht="26.4" x14ac:dyDescent="0.25">
      <c r="B82" s="41" t="s">
        <v>79</v>
      </c>
      <c r="C82" s="42">
        <v>81125002</v>
      </c>
      <c r="D82" s="127" t="s">
        <v>80</v>
      </c>
      <c r="E82" s="5" t="s">
        <v>53</v>
      </c>
      <c r="F82" s="142">
        <v>149.72999999999999</v>
      </c>
      <c r="G82" s="143" t="s">
        <v>314</v>
      </c>
    </row>
    <row r="83" spans="1:7" ht="26.4" x14ac:dyDescent="0.25">
      <c r="B83" s="41" t="s">
        <v>81</v>
      </c>
      <c r="C83" s="42">
        <v>81225002</v>
      </c>
      <c r="D83" s="127" t="s">
        <v>82</v>
      </c>
      <c r="E83" s="5" t="s">
        <v>53</v>
      </c>
      <c r="F83" s="142">
        <v>153.99</v>
      </c>
      <c r="G83" s="143" t="s">
        <v>315</v>
      </c>
    </row>
    <row r="84" spans="1:7" ht="13.8" x14ac:dyDescent="0.25">
      <c r="B84" s="41">
        <v>46700022</v>
      </c>
      <c r="C84" s="42">
        <v>46700022</v>
      </c>
      <c r="D84" s="127" t="s">
        <v>83</v>
      </c>
      <c r="E84" s="127" t="s">
        <v>61</v>
      </c>
      <c r="F84" s="144">
        <v>12.03</v>
      </c>
      <c r="G84" s="143" t="s">
        <v>316</v>
      </c>
    </row>
    <row r="85" spans="1:7" ht="13.8" x14ac:dyDescent="0.25">
      <c r="B85" s="41" t="s">
        <v>84</v>
      </c>
      <c r="C85" s="42">
        <v>80110001</v>
      </c>
      <c r="D85" s="127" t="s">
        <v>85</v>
      </c>
      <c r="E85" s="5" t="s">
        <v>53</v>
      </c>
      <c r="F85" s="142">
        <v>383.91</v>
      </c>
      <c r="G85" s="143" t="s">
        <v>317</v>
      </c>
    </row>
    <row r="86" spans="1:7" ht="13.8" x14ac:dyDescent="0.25">
      <c r="B86" s="41">
        <v>46700000</v>
      </c>
      <c r="C86" s="42">
        <v>46700000</v>
      </c>
      <c r="D86" s="127" t="s">
        <v>86</v>
      </c>
      <c r="E86" s="127" t="s">
        <v>61</v>
      </c>
      <c r="F86" s="142">
        <v>33.69</v>
      </c>
      <c r="G86" s="143" t="s">
        <v>318</v>
      </c>
    </row>
    <row r="87" spans="1:7" ht="13.8" x14ac:dyDescent="0.25">
      <c r="B87" s="41">
        <v>45200401</v>
      </c>
      <c r="C87" s="42">
        <v>45200401</v>
      </c>
      <c r="D87" s="127" t="s">
        <v>87</v>
      </c>
      <c r="E87" s="5" t="s">
        <v>53</v>
      </c>
      <c r="F87" s="142">
        <v>15.08</v>
      </c>
      <c r="G87" s="143" t="s">
        <v>319</v>
      </c>
    </row>
    <row r="88" spans="1:7" ht="13.8" x14ac:dyDescent="0.25">
      <c r="B88" s="41" t="s">
        <v>88</v>
      </c>
      <c r="C88" s="42">
        <v>45200402</v>
      </c>
      <c r="D88" s="127" t="s">
        <v>89</v>
      </c>
      <c r="E88" s="5" t="s">
        <v>53</v>
      </c>
      <c r="F88" s="142">
        <v>23.38</v>
      </c>
      <c r="G88" s="143" t="s">
        <v>320</v>
      </c>
    </row>
    <row r="89" spans="1:7" ht="13.8" x14ac:dyDescent="0.25">
      <c r="B89" s="41">
        <v>45200404</v>
      </c>
      <c r="C89" s="42">
        <v>45200404</v>
      </c>
      <c r="D89" s="127" t="s">
        <v>90</v>
      </c>
      <c r="E89" s="5" t="s">
        <v>53</v>
      </c>
      <c r="F89" s="142">
        <v>23.38</v>
      </c>
      <c r="G89" s="143" t="s">
        <v>320</v>
      </c>
    </row>
    <row r="90" spans="1:7" ht="13.8" x14ac:dyDescent="0.25">
      <c r="B90" s="41">
        <v>46300003</v>
      </c>
      <c r="C90" s="42">
        <v>46300003</v>
      </c>
      <c r="D90" s="127" t="s">
        <v>91</v>
      </c>
      <c r="E90" s="5" t="s">
        <v>53</v>
      </c>
      <c r="F90" s="142">
        <v>30.49</v>
      </c>
      <c r="G90" s="143" t="s">
        <v>321</v>
      </c>
    </row>
    <row r="91" spans="1:7" ht="13.8" x14ac:dyDescent="0.25">
      <c r="B91" s="41">
        <v>46300006</v>
      </c>
      <c r="C91" s="42">
        <v>46300006</v>
      </c>
      <c r="D91" s="127" t="s">
        <v>127</v>
      </c>
      <c r="E91" s="5" t="s">
        <v>53</v>
      </c>
      <c r="F91" s="142">
        <v>51.89</v>
      </c>
      <c r="G91" s="143" t="s">
        <v>322</v>
      </c>
    </row>
    <row r="92" spans="1:7" ht="13.8" x14ac:dyDescent="0.25">
      <c r="B92" s="32">
        <v>46010001</v>
      </c>
      <c r="C92" s="33">
        <v>46010001</v>
      </c>
      <c r="D92" s="127" t="s">
        <v>92</v>
      </c>
      <c r="E92" s="5" t="s">
        <v>53</v>
      </c>
      <c r="F92" s="142">
        <v>20.84</v>
      </c>
      <c r="G92" s="143" t="s">
        <v>323</v>
      </c>
    </row>
    <row r="93" spans="1:7" ht="13.8" x14ac:dyDescent="0.25">
      <c r="B93" s="32">
        <v>46010002</v>
      </c>
      <c r="C93" s="33">
        <v>46010002</v>
      </c>
      <c r="D93" s="127" t="s">
        <v>93</v>
      </c>
      <c r="E93" s="5" t="s">
        <v>53</v>
      </c>
      <c r="F93" s="142">
        <v>36.5</v>
      </c>
      <c r="G93" s="143" t="s">
        <v>324</v>
      </c>
    </row>
    <row r="94" spans="1:7" ht="13.8" x14ac:dyDescent="0.25">
      <c r="B94" s="34">
        <v>45090086</v>
      </c>
      <c r="C94" s="35">
        <v>45090086</v>
      </c>
      <c r="D94" s="36" t="s">
        <v>123</v>
      </c>
      <c r="E94" s="5"/>
      <c r="F94" s="142">
        <v>23.38</v>
      </c>
      <c r="G94" s="143" t="s">
        <v>320</v>
      </c>
    </row>
    <row r="95" spans="1:7" ht="26.4" x14ac:dyDescent="0.25">
      <c r="A95" s="10"/>
      <c r="B95" s="41" t="s">
        <v>94</v>
      </c>
      <c r="C95" s="42">
        <v>25140101</v>
      </c>
      <c r="D95" s="127" t="s">
        <v>110</v>
      </c>
      <c r="E95" s="127" t="s">
        <v>61</v>
      </c>
      <c r="F95" s="142">
        <v>95.23</v>
      </c>
      <c r="G95" s="143" t="s">
        <v>325</v>
      </c>
    </row>
    <row r="96" spans="1:7" ht="13.8" x14ac:dyDescent="0.25">
      <c r="A96" s="10"/>
      <c r="B96" s="41">
        <v>46700086</v>
      </c>
      <c r="C96" s="42">
        <v>46700086</v>
      </c>
      <c r="D96" s="127" t="s">
        <v>95</v>
      </c>
      <c r="E96" s="127" t="s">
        <v>61</v>
      </c>
      <c r="F96" s="142">
        <v>15.8</v>
      </c>
      <c r="G96" s="143" t="s">
        <v>326</v>
      </c>
    </row>
    <row r="97" spans="1:7" ht="26.4" x14ac:dyDescent="0.25">
      <c r="A97" s="37"/>
      <c r="B97" s="41">
        <v>25160305</v>
      </c>
      <c r="C97" s="42">
        <v>25160305</v>
      </c>
      <c r="D97" s="127" t="s">
        <v>124</v>
      </c>
      <c r="E97" s="127" t="s">
        <v>61</v>
      </c>
      <c r="F97" s="142">
        <v>54.21</v>
      </c>
      <c r="G97" s="143" t="s">
        <v>327</v>
      </c>
    </row>
    <row r="98" spans="1:7" ht="26.4" x14ac:dyDescent="0.25">
      <c r="A98" s="37"/>
      <c r="B98" s="41">
        <v>25060405</v>
      </c>
      <c r="C98" s="42">
        <v>25060405</v>
      </c>
      <c r="D98" s="127" t="s">
        <v>125</v>
      </c>
      <c r="E98" s="127" t="s">
        <v>61</v>
      </c>
      <c r="F98" s="142">
        <v>79.05</v>
      </c>
      <c r="G98" s="143" t="s">
        <v>328</v>
      </c>
    </row>
    <row r="99" spans="1:7" ht="27" thickBot="1" x14ac:dyDescent="0.3">
      <c r="A99" s="37"/>
      <c r="B99" s="20">
        <v>25160405</v>
      </c>
      <c r="C99" s="21">
        <v>25160405</v>
      </c>
      <c r="D99" s="7" t="s">
        <v>126</v>
      </c>
      <c r="E99" s="7" t="s">
        <v>61</v>
      </c>
      <c r="F99" s="148">
        <v>79.05</v>
      </c>
      <c r="G99" s="147" t="s">
        <v>328</v>
      </c>
    </row>
    <row r="100" spans="1:7" x14ac:dyDescent="0.25">
      <c r="A100" s="13"/>
      <c r="B100" s="9"/>
      <c r="C100" s="9"/>
      <c r="D100" s="10"/>
      <c r="E100" s="10"/>
      <c r="F100" s="23"/>
      <c r="G100" s="23"/>
    </row>
    <row r="101" spans="1:7" x14ac:dyDescent="0.25">
      <c r="A101" s="13"/>
      <c r="B101" s="9"/>
      <c r="C101" s="9"/>
      <c r="D101" s="10"/>
      <c r="E101" s="10"/>
      <c r="F101" s="23"/>
      <c r="G101" s="23"/>
    </row>
    <row r="103" spans="1:7" ht="39.6" x14ac:dyDescent="0.25">
      <c r="D103" s="15" t="s">
        <v>122</v>
      </c>
      <c r="E103" s="15" t="s">
        <v>150</v>
      </c>
      <c r="F103" s="24"/>
    </row>
    <row r="104" spans="1:7" x14ac:dyDescent="0.25">
      <c r="D104" s="15"/>
      <c r="E104" s="15" t="s">
        <v>96</v>
      </c>
      <c r="F104" s="24"/>
    </row>
    <row r="105" spans="1:7" x14ac:dyDescent="0.25">
      <c r="D105" s="15"/>
      <c r="E105" s="15" t="s">
        <v>97</v>
      </c>
      <c r="F105" s="24"/>
    </row>
    <row r="106" spans="1:7" x14ac:dyDescent="0.25">
      <c r="D106" s="15"/>
      <c r="E106" s="15" t="s">
        <v>98</v>
      </c>
      <c r="F106" s="24"/>
    </row>
    <row r="107" spans="1:7" x14ac:dyDescent="0.25">
      <c r="D107" s="15"/>
      <c r="E107" s="15" t="s">
        <v>99</v>
      </c>
      <c r="F107" s="24"/>
    </row>
    <row r="108" spans="1:7" x14ac:dyDescent="0.25">
      <c r="D108" s="15"/>
      <c r="E108" s="15" t="s">
        <v>100</v>
      </c>
      <c r="F108" s="24"/>
    </row>
    <row r="109" spans="1:7" x14ac:dyDescent="0.25">
      <c r="D109" s="15"/>
      <c r="E109" s="15" t="s">
        <v>101</v>
      </c>
      <c r="F109" s="24"/>
    </row>
    <row r="110" spans="1:7" x14ac:dyDescent="0.25">
      <c r="D110" s="15"/>
      <c r="E110" s="15" t="s">
        <v>114</v>
      </c>
    </row>
    <row r="112" spans="1:7" ht="26.4" x14ac:dyDescent="0.25">
      <c r="D112" s="14" t="s">
        <v>228</v>
      </c>
    </row>
    <row r="636" spans="10:10" x14ac:dyDescent="0.25">
      <c r="J636" s="1">
        <v>1.111</v>
      </c>
    </row>
  </sheetData>
  <mergeCells count="9">
    <mergeCell ref="A1:H1"/>
    <mergeCell ref="B3:G3"/>
    <mergeCell ref="B2:G2"/>
    <mergeCell ref="H5:O5"/>
    <mergeCell ref="B5:B6"/>
    <mergeCell ref="D5:D6"/>
    <mergeCell ref="E5:E6"/>
    <mergeCell ref="C5:C6"/>
    <mergeCell ref="F4:H4"/>
  </mergeCells>
  <phoneticPr fontId="0" type="noConversion"/>
  <pageMargins left="0.46" right="0.27" top="0.17" bottom="0.17" header="0.51181102362204722" footer="0.51181102362204722"/>
  <pageSetup paperSize="9" scale="96" fitToHeight="5" orientation="landscape" r:id="rId1"/>
  <headerFooter alignWithMargins="0"/>
  <rowBreaks count="1" manualBreakCount="1">
    <brk id="74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"/>
  <sheetViews>
    <sheetView zoomScaleNormal="100" workbookViewId="0">
      <selection activeCell="N18" sqref="N18"/>
    </sheetView>
  </sheetViews>
  <sheetFormatPr defaultColWidth="9.109375" defaultRowHeight="13.2" x14ac:dyDescent="0.25"/>
  <cols>
    <col min="1" max="1" width="30.44140625" style="50" customWidth="1"/>
    <col min="2" max="2" width="16.6640625" style="50" customWidth="1"/>
    <col min="3" max="3" width="18.33203125" style="50" customWidth="1"/>
    <col min="4" max="16384" width="9.109375" style="50"/>
  </cols>
  <sheetData>
    <row r="1" spans="1:4" ht="63" thickBot="1" x14ac:dyDescent="0.3">
      <c r="A1" s="129" t="s">
        <v>230</v>
      </c>
      <c r="B1" s="130" t="s">
        <v>231</v>
      </c>
      <c r="C1" s="131" t="s">
        <v>232</v>
      </c>
      <c r="D1" s="132"/>
    </row>
    <row r="2" spans="1:4" ht="16.2" thickBot="1" x14ac:dyDescent="0.3">
      <c r="A2" s="110" t="s">
        <v>218</v>
      </c>
      <c r="B2" s="133" t="s">
        <v>219</v>
      </c>
      <c r="C2" s="133">
        <v>20</v>
      </c>
    </row>
    <row r="3" spans="1:4" ht="16.2" thickBot="1" x14ac:dyDescent="0.3">
      <c r="A3" s="110" t="s">
        <v>220</v>
      </c>
      <c r="B3" s="133">
        <v>850</v>
      </c>
      <c r="C3" s="133">
        <v>40</v>
      </c>
    </row>
    <row r="4" spans="1:4" ht="16.2" thickBot="1" x14ac:dyDescent="0.3">
      <c r="A4" s="110" t="s">
        <v>221</v>
      </c>
      <c r="B4" s="133">
        <v>950</v>
      </c>
      <c r="C4" s="133">
        <v>60</v>
      </c>
    </row>
    <row r="5" spans="1:4" ht="16.2" thickBot="1" x14ac:dyDescent="0.3">
      <c r="A5" s="110" t="s">
        <v>222</v>
      </c>
      <c r="B5" s="133">
        <v>1100</v>
      </c>
      <c r="C5" s="133">
        <v>80</v>
      </c>
    </row>
    <row r="6" spans="1:4" ht="16.2" thickBot="1" x14ac:dyDescent="0.3">
      <c r="A6" s="110" t="s">
        <v>223</v>
      </c>
      <c r="B6" s="133">
        <v>1250</v>
      </c>
      <c r="C6" s="133">
        <v>100</v>
      </c>
    </row>
    <row r="7" spans="1:4" ht="16.2" thickBot="1" x14ac:dyDescent="0.3">
      <c r="A7" s="110" t="s">
        <v>224</v>
      </c>
      <c r="B7" s="133">
        <v>1400</v>
      </c>
      <c r="C7" s="133">
        <v>120</v>
      </c>
    </row>
    <row r="8" spans="1:4" ht="16.2" thickBot="1" x14ac:dyDescent="0.3">
      <c r="A8" s="110" t="s">
        <v>225</v>
      </c>
      <c r="B8" s="133">
        <v>1600</v>
      </c>
      <c r="C8" s="133">
        <v>160</v>
      </c>
    </row>
    <row r="10" spans="1:4" ht="14.4" x14ac:dyDescent="0.25">
      <c r="A10" s="12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3"/>
  <sheetViews>
    <sheetView workbookViewId="0">
      <selection activeCell="B16" sqref="B16"/>
    </sheetView>
  </sheetViews>
  <sheetFormatPr defaultColWidth="9.109375" defaultRowHeight="13.2" x14ac:dyDescent="0.25"/>
  <cols>
    <col min="1" max="1" width="30.44140625" style="50" bestFit="1" customWidth="1"/>
    <col min="2" max="2" width="12.33203125" style="50" customWidth="1"/>
    <col min="3" max="3" width="13.44140625" style="50" customWidth="1"/>
    <col min="4" max="4" width="17.109375" style="50" customWidth="1"/>
    <col min="5" max="5" width="17.33203125" style="50" customWidth="1"/>
    <col min="6" max="16384" width="9.109375" style="50"/>
  </cols>
  <sheetData>
    <row r="1" spans="1:5" x14ac:dyDescent="0.25">
      <c r="A1" s="134" t="s">
        <v>233</v>
      </c>
    </row>
    <row r="2" spans="1:5" ht="13.8" thickBot="1" x14ac:dyDescent="0.3"/>
    <row r="3" spans="1:5" ht="29.4" thickBot="1" x14ac:dyDescent="0.3">
      <c r="A3" s="135" t="s">
        <v>234</v>
      </c>
      <c r="B3" s="136" t="s">
        <v>235</v>
      </c>
      <c r="C3" s="136" t="s">
        <v>236</v>
      </c>
      <c r="D3" s="136" t="s">
        <v>237</v>
      </c>
      <c r="E3" s="136" t="s">
        <v>238</v>
      </c>
    </row>
    <row r="4" spans="1:5" ht="15" thickBot="1" x14ac:dyDescent="0.3">
      <c r="A4" s="137" t="s">
        <v>239</v>
      </c>
      <c r="B4" s="138"/>
      <c r="C4" s="138">
        <v>960</v>
      </c>
      <c r="D4" s="138"/>
      <c r="E4" s="138"/>
    </row>
    <row r="5" spans="1:5" ht="15" thickBot="1" x14ac:dyDescent="0.3">
      <c r="A5" s="137" t="s">
        <v>240</v>
      </c>
      <c r="B5" s="138">
        <v>12</v>
      </c>
      <c r="C5" s="139">
        <v>360</v>
      </c>
      <c r="D5" s="138">
        <v>7920</v>
      </c>
      <c r="E5" s="138">
        <v>15120</v>
      </c>
    </row>
    <row r="6" spans="1:5" ht="15" thickBot="1" x14ac:dyDescent="0.3">
      <c r="A6" s="137" t="s">
        <v>241</v>
      </c>
      <c r="B6" s="138"/>
      <c r="C6" s="138">
        <v>448</v>
      </c>
      <c r="D6" s="138">
        <v>9856</v>
      </c>
      <c r="E6" s="138"/>
    </row>
    <row r="7" spans="1:5" ht="15" thickBot="1" x14ac:dyDescent="0.3">
      <c r="A7" s="137" t="s">
        <v>242</v>
      </c>
      <c r="B7" s="138">
        <v>30</v>
      </c>
      <c r="C7" s="138">
        <v>1980</v>
      </c>
      <c r="D7" s="138"/>
      <c r="E7" s="138"/>
    </row>
    <row r="8" spans="1:5" ht="15" thickBot="1" x14ac:dyDescent="0.3">
      <c r="A8" s="137" t="s">
        <v>243</v>
      </c>
      <c r="B8" s="138">
        <v>14</v>
      </c>
      <c r="C8" s="138">
        <v>448</v>
      </c>
      <c r="D8" s="138">
        <v>9856</v>
      </c>
      <c r="E8" s="138">
        <v>18816</v>
      </c>
    </row>
    <row r="9" spans="1:5" ht="15" thickBot="1" x14ac:dyDescent="0.3">
      <c r="A9" s="137" t="s">
        <v>192</v>
      </c>
      <c r="B9" s="138">
        <v>8</v>
      </c>
      <c r="C9" s="138">
        <v>312</v>
      </c>
      <c r="D9" s="138">
        <v>6864</v>
      </c>
      <c r="E9" s="138"/>
    </row>
    <row r="10" spans="1:5" ht="15" thickBot="1" x14ac:dyDescent="0.3">
      <c r="A10" s="137" t="s">
        <v>171</v>
      </c>
      <c r="B10" s="138">
        <v>14</v>
      </c>
      <c r="C10" s="138">
        <v>448</v>
      </c>
      <c r="D10" s="138">
        <v>9856</v>
      </c>
      <c r="E10" s="138"/>
    </row>
    <row r="11" spans="1:5" ht="15" thickBot="1" x14ac:dyDescent="0.3">
      <c r="A11" s="137" t="s">
        <v>244</v>
      </c>
      <c r="B11" s="138">
        <v>8</v>
      </c>
      <c r="C11" s="138">
        <v>216</v>
      </c>
      <c r="D11" s="138">
        <v>4752</v>
      </c>
      <c r="E11" s="138"/>
    </row>
    <row r="12" spans="1:5" ht="15" thickBot="1" x14ac:dyDescent="0.3">
      <c r="A12" s="137" t="s">
        <v>245</v>
      </c>
      <c r="B12" s="138"/>
      <c r="C12" s="138">
        <v>140</v>
      </c>
      <c r="D12" s="138"/>
      <c r="E12" s="138"/>
    </row>
    <row r="13" spans="1:5" ht="15" thickBot="1" x14ac:dyDescent="0.3">
      <c r="A13" s="137" t="s">
        <v>246</v>
      </c>
      <c r="B13" s="138">
        <v>4</v>
      </c>
      <c r="C13" s="138">
        <v>132</v>
      </c>
      <c r="D13" s="138">
        <v>2904</v>
      </c>
      <c r="E13" s="138"/>
    </row>
  </sheetData>
  <autoFilter ref="A3:E13">
    <sortState ref="A4:E13">
      <sortCondition descending="1" ref="A3:A13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7"/>
  <sheetViews>
    <sheetView workbookViewId="0">
      <selection activeCell="H29" sqref="H29"/>
    </sheetView>
  </sheetViews>
  <sheetFormatPr defaultRowHeight="13.2" x14ac:dyDescent="0.25"/>
  <cols>
    <col min="3" max="3" width="11.109375" style="44" bestFit="1" customWidth="1"/>
    <col min="4" max="4" width="13.5546875" customWidth="1"/>
    <col min="5" max="5" width="9.6640625" bestFit="1" customWidth="1"/>
    <col min="6" max="6" width="17.44140625" customWidth="1"/>
    <col min="7" max="7" width="10.109375" bestFit="1" customWidth="1"/>
    <col min="9" max="9" width="10.88671875" bestFit="1" customWidth="1"/>
    <col min="10" max="11" width="10.88671875" style="44" bestFit="1" customWidth="1"/>
    <col min="12" max="12" width="10.6640625" bestFit="1" customWidth="1"/>
    <col min="13" max="13" width="9.6640625" bestFit="1" customWidth="1"/>
    <col min="14" max="14" width="18.5546875" customWidth="1"/>
  </cols>
  <sheetData>
    <row r="1" spans="2:15" ht="15.6" x14ac:dyDescent="0.3">
      <c r="B1" s="51" t="s">
        <v>167</v>
      </c>
      <c r="D1" s="50"/>
      <c r="E1" s="50"/>
      <c r="F1" s="50"/>
      <c r="G1" s="50"/>
      <c r="H1" s="50"/>
      <c r="I1" s="50"/>
      <c r="J1" s="111" t="s">
        <v>168</v>
      </c>
      <c r="K1" s="83"/>
      <c r="L1" s="77"/>
      <c r="M1" s="77"/>
      <c r="N1" s="77"/>
      <c r="O1" s="50"/>
    </row>
    <row r="2" spans="2:15" ht="16.2" thickBot="1" x14ac:dyDescent="0.35">
      <c r="B2" s="51"/>
      <c r="D2" s="50"/>
      <c r="E2" s="50"/>
      <c r="F2" s="50"/>
      <c r="G2" s="50"/>
      <c r="H2" s="50"/>
      <c r="I2" s="50"/>
      <c r="J2" s="82"/>
      <c r="K2" s="83"/>
      <c r="L2" s="78"/>
      <c r="M2" s="78"/>
      <c r="N2" s="78"/>
      <c r="O2" s="50"/>
    </row>
    <row r="3" spans="2:15" ht="15.6" x14ac:dyDescent="0.25">
      <c r="B3" s="183" t="s">
        <v>169</v>
      </c>
      <c r="C3" s="184"/>
      <c r="D3" s="185" t="s">
        <v>170</v>
      </c>
      <c r="E3" s="176"/>
      <c r="F3" s="177"/>
      <c r="G3" s="72"/>
      <c r="H3" s="50"/>
      <c r="I3" s="50"/>
      <c r="J3" s="178" t="s">
        <v>171</v>
      </c>
      <c r="K3" s="179"/>
      <c r="L3" s="180" t="s">
        <v>172</v>
      </c>
      <c r="M3" s="181"/>
      <c r="N3" s="182"/>
      <c r="O3" s="50"/>
    </row>
    <row r="4" spans="2:15" ht="14.4" thickBot="1" x14ac:dyDescent="0.3">
      <c r="B4" s="186" t="s">
        <v>173</v>
      </c>
      <c r="C4" s="187"/>
      <c r="D4" s="109" t="s">
        <v>174</v>
      </c>
      <c r="E4" s="109" t="s">
        <v>175</v>
      </c>
      <c r="F4" s="98" t="s">
        <v>176</v>
      </c>
      <c r="G4" s="69"/>
      <c r="H4" s="62"/>
      <c r="I4" s="50"/>
      <c r="J4" s="188" t="s">
        <v>173</v>
      </c>
      <c r="K4" s="189"/>
      <c r="L4" s="104" t="s">
        <v>177</v>
      </c>
      <c r="M4" s="190" t="s">
        <v>178</v>
      </c>
      <c r="N4" s="191"/>
      <c r="O4" s="50"/>
    </row>
    <row r="5" spans="2:15" x14ac:dyDescent="0.25">
      <c r="B5" s="60"/>
      <c r="C5" s="115" t="s">
        <v>108</v>
      </c>
      <c r="D5" s="64">
        <v>0.08</v>
      </c>
      <c r="E5" s="64">
        <v>7.0000000000000007E-2</v>
      </c>
      <c r="F5" s="100">
        <v>0.05</v>
      </c>
      <c r="G5" s="70"/>
      <c r="H5" s="50"/>
      <c r="I5" s="62"/>
      <c r="J5" s="167"/>
      <c r="K5" s="169" t="s">
        <v>108</v>
      </c>
      <c r="L5" s="84">
        <v>0.08</v>
      </c>
      <c r="M5" s="171">
        <v>0</v>
      </c>
      <c r="N5" s="172"/>
      <c r="O5" s="50"/>
    </row>
    <row r="6" spans="2:15" ht="13.8" thickBot="1" x14ac:dyDescent="0.3">
      <c r="B6" s="60"/>
      <c r="C6" s="115" t="s">
        <v>107</v>
      </c>
      <c r="D6" s="64">
        <v>0.08</v>
      </c>
      <c r="E6" s="64">
        <v>7.0000000000000007E-2</v>
      </c>
      <c r="F6" s="100">
        <v>0.05</v>
      </c>
      <c r="G6" s="70"/>
      <c r="H6" s="50"/>
      <c r="I6" s="50"/>
      <c r="J6" s="168"/>
      <c r="K6" s="170"/>
      <c r="L6" s="86" t="e">
        <f>M6*(1-L5)</f>
        <v>#REF!</v>
      </c>
      <c r="M6" s="173" t="e">
        <f>'Доводчики '!#REF!</f>
        <v>#REF!</v>
      </c>
      <c r="N6" s="174"/>
      <c r="O6" s="50"/>
    </row>
    <row r="7" spans="2:15" ht="13.8" thickBot="1" x14ac:dyDescent="0.3">
      <c r="B7" s="61"/>
      <c r="C7" s="116" t="s">
        <v>179</v>
      </c>
      <c r="D7" s="65">
        <v>0.12</v>
      </c>
      <c r="E7" s="65">
        <v>0.1</v>
      </c>
      <c r="F7" s="66">
        <v>0.08</v>
      </c>
      <c r="G7" s="70"/>
      <c r="H7" s="50"/>
      <c r="I7" s="50"/>
      <c r="J7" s="82"/>
      <c r="K7" s="83"/>
      <c r="L7" s="78"/>
      <c r="M7" s="78"/>
      <c r="N7" s="78"/>
      <c r="O7" s="50"/>
    </row>
    <row r="8" spans="2:15" ht="16.2" thickBot="1" x14ac:dyDescent="0.35">
      <c r="B8" s="67"/>
      <c r="C8" s="117"/>
      <c r="D8" s="68"/>
      <c r="E8" s="68"/>
      <c r="F8" s="68"/>
      <c r="G8" s="71"/>
      <c r="H8" s="68"/>
      <c r="I8" s="68"/>
      <c r="J8" s="111" t="s">
        <v>180</v>
      </c>
      <c r="K8" s="83"/>
      <c r="L8" s="77"/>
      <c r="M8" s="77"/>
      <c r="N8" s="77"/>
      <c r="O8" s="50"/>
    </row>
    <row r="9" spans="2:15" ht="13.8" thickBot="1" x14ac:dyDescent="0.3">
      <c r="B9" s="175" t="s">
        <v>181</v>
      </c>
      <c r="C9" s="176"/>
      <c r="D9" s="176"/>
      <c r="E9" s="176"/>
      <c r="F9" s="177"/>
      <c r="G9" s="72"/>
      <c r="H9" s="50"/>
      <c r="I9" s="50"/>
      <c r="J9" s="82"/>
      <c r="K9" s="83"/>
      <c r="L9" s="78"/>
      <c r="M9" s="78"/>
      <c r="N9" s="78"/>
      <c r="O9" s="50"/>
    </row>
    <row r="10" spans="2:15" ht="16.2" thickBot="1" x14ac:dyDescent="0.3">
      <c r="B10" s="101" t="s">
        <v>173</v>
      </c>
      <c r="C10" s="118"/>
      <c r="D10" s="104" t="s">
        <v>174</v>
      </c>
      <c r="E10" s="104" t="s">
        <v>175</v>
      </c>
      <c r="F10" s="63" t="s">
        <v>176</v>
      </c>
      <c r="G10" s="69"/>
      <c r="H10" s="62"/>
      <c r="I10" s="50"/>
      <c r="J10" s="178" t="s">
        <v>182</v>
      </c>
      <c r="K10" s="179"/>
      <c r="L10" s="180" t="s">
        <v>172</v>
      </c>
      <c r="M10" s="181"/>
      <c r="N10" s="182"/>
      <c r="O10" s="50"/>
    </row>
    <row r="11" spans="2:15" ht="14.4" thickBot="1" x14ac:dyDescent="0.3">
      <c r="B11" s="192" t="s">
        <v>108</v>
      </c>
      <c r="C11" s="119" t="s">
        <v>183</v>
      </c>
      <c r="D11" s="45" t="e">
        <f>'Доводчики '!#REF!*(1-'Скидки за объем'!D5)</f>
        <v>#REF!</v>
      </c>
      <c r="E11" s="52" t="e">
        <f>'Доводчики '!#REF!*(1-'Скидки за объем'!E5)</f>
        <v>#REF!</v>
      </c>
      <c r="F11" s="53" t="e">
        <f>'Доводчики '!#REF!*(1-'Скидки за объем'!F5)</f>
        <v>#REF!</v>
      </c>
      <c r="G11" s="59"/>
      <c r="H11" s="50"/>
      <c r="I11" s="50"/>
      <c r="J11" s="188" t="s">
        <v>173</v>
      </c>
      <c r="K11" s="189"/>
      <c r="L11" s="104" t="s">
        <v>184</v>
      </c>
      <c r="M11" s="104" t="s">
        <v>185</v>
      </c>
      <c r="N11" s="63" t="s">
        <v>186</v>
      </c>
      <c r="O11" s="50"/>
    </row>
    <row r="12" spans="2:15" x14ac:dyDescent="0.25">
      <c r="B12" s="193"/>
      <c r="C12" s="120" t="s">
        <v>187</v>
      </c>
      <c r="D12" s="46" t="e">
        <f>'Доводчики '!#REF!*(1-'Скидки за объем'!D5)</f>
        <v>#REF!</v>
      </c>
      <c r="E12" s="54" t="e">
        <f>'Доводчики '!#REF!*(1-'Скидки за объем'!E5)</f>
        <v>#REF!</v>
      </c>
      <c r="F12" s="55" t="e">
        <f>'Доводчики '!#REF!*(1-'Скидки за объем'!F5)</f>
        <v>#REF!</v>
      </c>
      <c r="G12" s="59"/>
      <c r="H12" s="50"/>
      <c r="I12" s="50"/>
      <c r="J12" s="167"/>
      <c r="K12" s="169" t="s">
        <v>108</v>
      </c>
      <c r="L12" s="84">
        <v>0.1</v>
      </c>
      <c r="M12" s="85">
        <v>0.05</v>
      </c>
      <c r="N12" s="102">
        <v>0</v>
      </c>
      <c r="O12" s="50"/>
    </row>
    <row r="13" spans="2:15" ht="13.8" thickBot="1" x14ac:dyDescent="0.3">
      <c r="B13" s="194"/>
      <c r="C13" s="121" t="s">
        <v>188</v>
      </c>
      <c r="D13" s="47" t="e">
        <f>'Доводчики '!#REF!*(1-'Скидки за объем'!D5)</f>
        <v>#REF!</v>
      </c>
      <c r="E13" s="56" t="e">
        <f>'Доводчики '!#REF!*(1-'Скидки за объем'!E5)</f>
        <v>#REF!</v>
      </c>
      <c r="F13" s="57" t="e">
        <f>'Доводчики '!#REF!*(1-'Скидки за объем'!F5)</f>
        <v>#REF!</v>
      </c>
      <c r="G13" s="59"/>
      <c r="H13" s="50"/>
      <c r="I13" s="50"/>
      <c r="J13" s="168"/>
      <c r="K13" s="170"/>
      <c r="L13" s="86" t="e">
        <f>N13*(1-L12)</f>
        <v>#REF!</v>
      </c>
      <c r="M13" s="87" t="e">
        <f>N13*(1-M12)</f>
        <v>#REF!</v>
      </c>
      <c r="N13" s="103" t="e">
        <f>'Доводчики '!#REF!</f>
        <v>#REF!</v>
      </c>
      <c r="O13" s="50"/>
    </row>
    <row r="14" spans="2:15" x14ac:dyDescent="0.25">
      <c r="B14" s="192" t="s">
        <v>107</v>
      </c>
      <c r="C14" s="122" t="s">
        <v>183</v>
      </c>
      <c r="D14" s="45" t="e">
        <f>'Доводчики '!#REF!*(1-'Скидки за объем'!D6)</f>
        <v>#REF!</v>
      </c>
      <c r="E14" s="52" t="e">
        <f>'Доводчики '!#REF!*(1-'Скидки за объем'!E6)</f>
        <v>#REF!</v>
      </c>
      <c r="F14" s="53" t="e">
        <f>'Доводчики '!#REF!*(1-'Скидки за объем'!F6)</f>
        <v>#REF!</v>
      </c>
      <c r="G14" s="59"/>
      <c r="H14" s="50"/>
      <c r="I14" s="50"/>
      <c r="J14" s="167"/>
      <c r="K14" s="169" t="s">
        <v>189</v>
      </c>
      <c r="L14" s="84">
        <v>0.1</v>
      </c>
      <c r="M14" s="85">
        <v>0.05</v>
      </c>
      <c r="N14" s="88">
        <v>0</v>
      </c>
      <c r="O14" s="50"/>
    </row>
    <row r="15" spans="2:15" ht="13.8" thickBot="1" x14ac:dyDescent="0.3">
      <c r="B15" s="193"/>
      <c r="C15" s="123" t="s">
        <v>187</v>
      </c>
      <c r="D15" s="46" t="e">
        <f>'Доводчики '!#REF!*(1-'Скидки за объем'!D6)</f>
        <v>#REF!</v>
      </c>
      <c r="E15" s="54" t="e">
        <f>'Доводчики '!#REF!*(1-'Скидки за объем'!E6)</f>
        <v>#REF!</v>
      </c>
      <c r="F15" s="55" t="e">
        <f>'Доводчики '!#REF!*(1-'Скидки за объем'!F6)</f>
        <v>#REF!</v>
      </c>
      <c r="G15" s="59"/>
      <c r="H15" s="50"/>
      <c r="I15" s="50"/>
      <c r="J15" s="168"/>
      <c r="K15" s="170"/>
      <c r="L15" s="86" t="e">
        <f>N15*(1-L14)</f>
        <v>#REF!</v>
      </c>
      <c r="M15" s="87" t="e">
        <f>N15*(1-M14)</f>
        <v>#REF!</v>
      </c>
      <c r="N15" s="103" t="e">
        <f>'Доводчики '!#REF!</f>
        <v>#REF!</v>
      </c>
      <c r="O15" s="50"/>
    </row>
    <row r="16" spans="2:15" ht="13.8" thickBot="1" x14ac:dyDescent="0.3">
      <c r="B16" s="194"/>
      <c r="C16" s="124" t="s">
        <v>188</v>
      </c>
      <c r="D16" s="47" t="e">
        <f>'Доводчики '!#REF!*(1-'Скидки за объем'!D6)</f>
        <v>#REF!</v>
      </c>
      <c r="E16" s="56" t="e">
        <f>'Доводчики '!#REF!*(1-'Скидки за объем'!E6)</f>
        <v>#REF!</v>
      </c>
      <c r="F16" s="57" t="e">
        <f>'Доводчики '!#REF!*(1-'Скидки за объем'!F6)</f>
        <v>#REF!</v>
      </c>
      <c r="G16" s="59"/>
      <c r="H16" s="50"/>
      <c r="I16" s="50"/>
      <c r="J16" s="167"/>
      <c r="K16" s="169" t="s">
        <v>106</v>
      </c>
      <c r="L16" s="84">
        <v>0.1</v>
      </c>
      <c r="M16" s="171">
        <v>0</v>
      </c>
      <c r="N16" s="172"/>
      <c r="O16" s="50"/>
    </row>
    <row r="17" spans="1:14" ht="13.8" thickBot="1" x14ac:dyDescent="0.3">
      <c r="A17" s="50"/>
      <c r="B17" s="192" t="s">
        <v>106</v>
      </c>
      <c r="C17" s="122" t="s">
        <v>183</v>
      </c>
      <c r="D17" s="45">
        <f>'Доводчики '!G8*(1-'Скидки за объем'!D7)</f>
        <v>12.205599999999999</v>
      </c>
      <c r="E17" s="52">
        <f>'Доводчики '!G8*(1-'Скидки за объем'!E7)</f>
        <v>12.482999999999999</v>
      </c>
      <c r="F17" s="53">
        <f>'Доводчики '!G8*(1-'Скидки за объем'!F7)</f>
        <v>12.760400000000001</v>
      </c>
      <c r="G17" s="59"/>
      <c r="H17" s="50"/>
      <c r="I17" s="50"/>
      <c r="J17" s="168"/>
      <c r="K17" s="170"/>
      <c r="L17" s="86">
        <f>M17*(1-L16)</f>
        <v>49.743000000000002</v>
      </c>
      <c r="M17" s="173" t="str">
        <f>'Доводчики '!G38</f>
        <v>55,27</v>
      </c>
      <c r="N17" s="174"/>
    </row>
    <row r="18" spans="1:14" x14ac:dyDescent="0.25">
      <c r="A18" s="50"/>
      <c r="B18" s="193"/>
      <c r="C18" s="123" t="s">
        <v>187</v>
      </c>
      <c r="D18" s="46">
        <f>'Доводчики '!G9*(1-'Скидки за объем'!D7)</f>
        <v>12.795199999999999</v>
      </c>
      <c r="E18" s="54">
        <f>'Доводчики '!G9*(1-'Скидки за объем'!E7)</f>
        <v>13.086</v>
      </c>
      <c r="F18" s="55">
        <f>'Доводчики '!G9*(1-'Скидки за объем'!F7)</f>
        <v>13.376799999999999</v>
      </c>
      <c r="G18" s="59"/>
      <c r="H18" s="50"/>
      <c r="I18" s="62"/>
      <c r="J18" s="81"/>
      <c r="K18" s="81"/>
      <c r="L18" s="81"/>
      <c r="M18" s="81"/>
      <c r="N18" s="91"/>
    </row>
    <row r="19" spans="1:14" ht="13.8" thickBot="1" x14ac:dyDescent="0.3">
      <c r="A19" s="50"/>
      <c r="B19" s="194"/>
      <c r="C19" s="124" t="s">
        <v>188</v>
      </c>
      <c r="D19" s="47">
        <f>'Доводчики '!G10*(1-'Скидки за объем'!D7)</f>
        <v>13.543200000000001</v>
      </c>
      <c r="E19" s="56">
        <f>'Доводчики '!G10*(1-'Скидки за объем'!E7)</f>
        <v>13.851000000000001</v>
      </c>
      <c r="F19" s="57">
        <f>'Доводчики '!G10*(1-'Скидки за объем'!F7)</f>
        <v>14.158800000000001</v>
      </c>
      <c r="G19" s="59"/>
      <c r="H19" s="50"/>
      <c r="I19" s="50"/>
      <c r="J19" s="82"/>
      <c r="K19" s="83"/>
      <c r="L19" s="77"/>
      <c r="M19" s="77"/>
      <c r="N19" s="77"/>
    </row>
    <row r="20" spans="1:14" x14ac:dyDescent="0.25">
      <c r="A20" s="50"/>
      <c r="B20" s="99"/>
      <c r="C20" s="43"/>
      <c r="D20" s="58"/>
      <c r="E20" s="58"/>
      <c r="F20" s="58"/>
      <c r="G20" s="59"/>
      <c r="H20" s="50"/>
      <c r="I20" s="50"/>
      <c r="J20" s="82"/>
      <c r="K20" s="83"/>
      <c r="L20" s="78"/>
      <c r="M20" s="78"/>
      <c r="N20" s="78"/>
    </row>
    <row r="21" spans="1:14" x14ac:dyDescent="0.25">
      <c r="A21" s="50"/>
      <c r="B21" s="50"/>
      <c r="D21" s="50"/>
      <c r="E21" s="50"/>
      <c r="F21" s="50"/>
      <c r="G21" s="50"/>
      <c r="H21" s="50"/>
      <c r="I21" s="68"/>
      <c r="J21" s="82"/>
      <c r="K21" s="83"/>
      <c r="L21" s="77"/>
      <c r="M21" s="77"/>
      <c r="N21" s="77"/>
    </row>
    <row r="22" spans="1:14" ht="15.6" x14ac:dyDescent="0.3">
      <c r="A22" s="50"/>
      <c r="B22" s="51" t="s">
        <v>190</v>
      </c>
      <c r="D22" s="50"/>
      <c r="E22" s="50"/>
      <c r="F22" s="50"/>
      <c r="G22" s="50"/>
      <c r="H22" s="50"/>
      <c r="I22" s="50"/>
      <c r="J22" s="111" t="s">
        <v>191</v>
      </c>
      <c r="K22" s="83"/>
      <c r="L22" s="78"/>
      <c r="M22" s="78"/>
      <c r="N22" s="78"/>
    </row>
    <row r="23" spans="1:14" ht="13.8" thickBot="1" x14ac:dyDescent="0.3">
      <c r="A23" s="50"/>
      <c r="B23" s="50"/>
      <c r="D23" s="50"/>
      <c r="E23" s="50"/>
      <c r="F23" s="50"/>
      <c r="G23" s="50"/>
      <c r="H23" s="50"/>
      <c r="I23" s="50"/>
      <c r="J23" s="82"/>
      <c r="K23" s="83"/>
      <c r="L23" s="77"/>
      <c r="M23" s="77"/>
      <c r="N23" s="77"/>
    </row>
    <row r="24" spans="1:14" ht="15.6" x14ac:dyDescent="0.25">
      <c r="A24" s="50"/>
      <c r="B24" s="183" t="s">
        <v>192</v>
      </c>
      <c r="C24" s="184"/>
      <c r="D24" s="195" t="s">
        <v>172</v>
      </c>
      <c r="E24" s="196"/>
      <c r="F24" s="197"/>
      <c r="G24" s="72"/>
      <c r="H24" s="50"/>
      <c r="I24" s="50"/>
      <c r="J24" s="178" t="s">
        <v>193</v>
      </c>
      <c r="K24" s="179"/>
      <c r="L24" s="180" t="s">
        <v>172</v>
      </c>
      <c r="M24" s="181"/>
      <c r="N24" s="182"/>
    </row>
    <row r="25" spans="1:14" ht="14.4" thickBot="1" x14ac:dyDescent="0.3">
      <c r="A25" s="62"/>
      <c r="B25" s="204" t="s">
        <v>173</v>
      </c>
      <c r="C25" s="205"/>
      <c r="D25" s="206" t="s">
        <v>194</v>
      </c>
      <c r="E25" s="207"/>
      <c r="F25" s="63" t="s">
        <v>195</v>
      </c>
      <c r="G25" s="69"/>
      <c r="H25" s="50"/>
      <c r="I25" s="50"/>
      <c r="J25" s="188" t="s">
        <v>173</v>
      </c>
      <c r="K25" s="189"/>
      <c r="L25" s="104" t="s">
        <v>196</v>
      </c>
      <c r="M25" s="104" t="s">
        <v>185</v>
      </c>
      <c r="N25" s="63" t="s">
        <v>186</v>
      </c>
    </row>
    <row r="26" spans="1:14" x14ac:dyDescent="0.25">
      <c r="A26" s="50"/>
      <c r="B26" s="198"/>
      <c r="C26" s="169" t="s">
        <v>108</v>
      </c>
      <c r="D26" s="200">
        <v>0</v>
      </c>
      <c r="E26" s="201"/>
      <c r="F26" s="172"/>
      <c r="G26" s="70"/>
      <c r="H26" s="50"/>
      <c r="I26" s="50"/>
      <c r="J26" s="208"/>
      <c r="K26" s="169" t="s">
        <v>108</v>
      </c>
      <c r="L26" s="84">
        <v>0.2</v>
      </c>
      <c r="M26" s="85">
        <v>0.15</v>
      </c>
      <c r="N26" s="102">
        <v>0</v>
      </c>
    </row>
    <row r="27" spans="1:14" ht="13.8" thickBot="1" x14ac:dyDescent="0.3">
      <c r="A27" s="50"/>
      <c r="B27" s="199"/>
      <c r="C27" s="170"/>
      <c r="D27" s="202" t="e">
        <f>'Доводчики '!#REF!</f>
        <v>#REF!</v>
      </c>
      <c r="E27" s="203"/>
      <c r="F27" s="174"/>
      <c r="G27" s="70"/>
      <c r="H27" s="50"/>
      <c r="I27" s="50"/>
      <c r="J27" s="209"/>
      <c r="K27" s="170"/>
      <c r="L27" s="86" t="e">
        <f>N27*(1-L26)</f>
        <v>#REF!</v>
      </c>
      <c r="M27" s="87" t="e">
        <f>N27*(1-M26)</f>
        <v>#REF!</v>
      </c>
      <c r="N27" s="103" t="e">
        <f>'Доводчики '!#REF!</f>
        <v>#REF!</v>
      </c>
    </row>
    <row r="28" spans="1:14" x14ac:dyDescent="0.25">
      <c r="A28" s="68"/>
      <c r="B28" s="198"/>
      <c r="C28" s="169" t="s">
        <v>189</v>
      </c>
      <c r="D28" s="200">
        <v>0</v>
      </c>
      <c r="E28" s="201"/>
      <c r="F28" s="172"/>
      <c r="G28" s="71"/>
      <c r="H28" s="50"/>
      <c r="I28" s="50"/>
      <c r="J28" s="167"/>
      <c r="K28" s="169" t="s">
        <v>189</v>
      </c>
      <c r="L28" s="84">
        <v>0.2</v>
      </c>
      <c r="M28" s="85">
        <v>0.15</v>
      </c>
      <c r="N28" s="88">
        <v>0</v>
      </c>
    </row>
    <row r="29" spans="1:14" ht="13.8" thickBot="1" x14ac:dyDescent="0.3">
      <c r="A29" s="50"/>
      <c r="B29" s="199"/>
      <c r="C29" s="170"/>
      <c r="D29" s="202" t="e">
        <f>'Доводчики '!#REF!</f>
        <v>#REF!</v>
      </c>
      <c r="E29" s="203"/>
      <c r="F29" s="174"/>
      <c r="G29" s="72"/>
      <c r="H29" s="50"/>
      <c r="I29" s="50"/>
      <c r="J29" s="168"/>
      <c r="K29" s="170"/>
      <c r="L29" s="86" t="e">
        <f>N29*(1-L28)</f>
        <v>#REF!</v>
      </c>
      <c r="M29" s="87" t="e">
        <f>N29*(1-M28)</f>
        <v>#REF!</v>
      </c>
      <c r="N29" s="103" t="e">
        <f>'Доводчики '!#REF!</f>
        <v>#REF!</v>
      </c>
    </row>
    <row r="30" spans="1:14" x14ac:dyDescent="0.25">
      <c r="A30" s="50"/>
      <c r="B30" s="198"/>
      <c r="C30" s="169" t="s">
        <v>106</v>
      </c>
      <c r="D30" s="210">
        <v>0.05</v>
      </c>
      <c r="E30" s="211"/>
      <c r="F30" s="102">
        <v>0</v>
      </c>
      <c r="G30" s="72"/>
      <c r="H30" s="50"/>
      <c r="I30" s="50"/>
      <c r="J30" s="167"/>
      <c r="K30" s="169" t="s">
        <v>106</v>
      </c>
      <c r="L30" s="84">
        <v>0.1</v>
      </c>
      <c r="M30" s="171">
        <v>0</v>
      </c>
      <c r="N30" s="172"/>
    </row>
    <row r="31" spans="1:14" ht="13.8" thickBot="1" x14ac:dyDescent="0.3">
      <c r="A31" s="50"/>
      <c r="B31" s="199"/>
      <c r="C31" s="170"/>
      <c r="D31" s="212">
        <f>'Доводчики '!G17*(1-D30)</f>
        <v>30.352499999999999</v>
      </c>
      <c r="E31" s="213"/>
      <c r="F31" s="103" t="str">
        <f>'Доводчики '!G17</f>
        <v>31,95</v>
      </c>
      <c r="G31" s="72"/>
      <c r="H31" s="50"/>
      <c r="I31" s="50"/>
      <c r="J31" s="168"/>
      <c r="K31" s="170"/>
      <c r="L31" s="86">
        <f>M31*(1-L30)</f>
        <v>86.706000000000003</v>
      </c>
      <c r="M31" s="173" t="str">
        <f>'Доводчики '!G45</f>
        <v>96,34</v>
      </c>
      <c r="N31" s="174"/>
    </row>
    <row r="32" spans="1:14" ht="15.6" x14ac:dyDescent="0.25">
      <c r="A32" s="50"/>
      <c r="B32" s="99"/>
      <c r="C32" s="43"/>
      <c r="D32" s="58"/>
      <c r="E32" s="58"/>
      <c r="F32" s="58"/>
      <c r="G32" s="59"/>
      <c r="H32" s="50"/>
      <c r="I32" s="50"/>
      <c r="J32" s="79"/>
      <c r="K32" s="79"/>
      <c r="L32" s="80"/>
      <c r="M32" s="80"/>
      <c r="N32" s="80"/>
    </row>
    <row r="33" spans="1:14" x14ac:dyDescent="0.25">
      <c r="A33" s="50"/>
      <c r="B33" s="50"/>
      <c r="D33" s="50"/>
      <c r="E33" s="50"/>
      <c r="F33" s="50"/>
      <c r="G33" s="50"/>
      <c r="H33" s="50"/>
      <c r="I33" s="62"/>
      <c r="J33" s="81"/>
      <c r="K33" s="81"/>
      <c r="L33" s="81"/>
      <c r="M33" s="81"/>
      <c r="N33" s="91"/>
    </row>
    <row r="34" spans="1:14" ht="15.6" x14ac:dyDescent="0.3">
      <c r="A34" s="50"/>
      <c r="B34" s="51" t="s">
        <v>197</v>
      </c>
      <c r="D34" s="50"/>
      <c r="E34" s="50"/>
      <c r="F34" s="50"/>
      <c r="G34" s="50"/>
      <c r="H34" s="50"/>
      <c r="I34" s="50"/>
      <c r="J34" s="111" t="s">
        <v>198</v>
      </c>
      <c r="K34" s="83"/>
      <c r="L34" s="77"/>
      <c r="M34" s="77"/>
      <c r="N34" s="77"/>
    </row>
    <row r="35" spans="1:14" ht="13.8" thickBot="1" x14ac:dyDescent="0.3">
      <c r="A35" s="50"/>
      <c r="B35" s="50"/>
      <c r="D35" s="50"/>
      <c r="E35" s="50"/>
      <c r="F35" s="50"/>
      <c r="G35" s="50"/>
      <c r="H35" s="50"/>
      <c r="I35" s="50"/>
      <c r="J35" s="112" t="s">
        <v>199</v>
      </c>
      <c r="K35" s="83"/>
      <c r="L35" s="78"/>
      <c r="M35" s="78"/>
      <c r="N35" s="78"/>
    </row>
    <row r="36" spans="1:14" ht="15.6" x14ac:dyDescent="0.25">
      <c r="A36" s="50"/>
      <c r="B36" s="183" t="s">
        <v>200</v>
      </c>
      <c r="C36" s="184"/>
      <c r="D36" s="195" t="s">
        <v>172</v>
      </c>
      <c r="E36" s="196"/>
      <c r="F36" s="197"/>
      <c r="G36" s="72"/>
      <c r="H36" s="50"/>
      <c r="I36" s="68"/>
      <c r="J36" s="178" t="s">
        <v>201</v>
      </c>
      <c r="K36" s="179"/>
      <c r="L36" s="180" t="s">
        <v>172</v>
      </c>
      <c r="M36" s="181"/>
      <c r="N36" s="182"/>
    </row>
    <row r="37" spans="1:14" ht="14.4" thickBot="1" x14ac:dyDescent="0.3">
      <c r="A37" s="62"/>
      <c r="B37" s="204" t="s">
        <v>173</v>
      </c>
      <c r="C37" s="205"/>
      <c r="D37" s="104" t="s">
        <v>202</v>
      </c>
      <c r="E37" s="104" t="s">
        <v>203</v>
      </c>
      <c r="F37" s="63" t="s">
        <v>204</v>
      </c>
      <c r="G37" s="69"/>
      <c r="H37" s="50"/>
      <c r="I37" s="50"/>
      <c r="J37" s="188" t="s">
        <v>173</v>
      </c>
      <c r="K37" s="189"/>
      <c r="L37" s="104" t="s">
        <v>196</v>
      </c>
      <c r="M37" s="104" t="s">
        <v>185</v>
      </c>
      <c r="N37" s="63" t="s">
        <v>186</v>
      </c>
    </row>
    <row r="38" spans="1:14" x14ac:dyDescent="0.25">
      <c r="A38" s="50"/>
      <c r="B38" s="198"/>
      <c r="C38" s="169" t="s">
        <v>108</v>
      </c>
      <c r="D38" s="107">
        <v>0.08</v>
      </c>
      <c r="E38" s="171">
        <v>0</v>
      </c>
      <c r="F38" s="172"/>
      <c r="G38" s="70"/>
      <c r="H38" s="50"/>
      <c r="I38" s="50"/>
      <c r="J38" s="167"/>
      <c r="K38" s="169" t="s">
        <v>108</v>
      </c>
      <c r="L38" s="84">
        <v>0.15</v>
      </c>
      <c r="M38" s="85">
        <v>0.1</v>
      </c>
      <c r="N38" s="102">
        <v>0</v>
      </c>
    </row>
    <row r="39" spans="1:14" ht="13.8" thickBot="1" x14ac:dyDescent="0.3">
      <c r="A39" s="50"/>
      <c r="B39" s="199"/>
      <c r="C39" s="170"/>
      <c r="D39" s="108" t="e">
        <f>E39*(1-D38)</f>
        <v>#REF!</v>
      </c>
      <c r="E39" s="173" t="e">
        <f>'Доводчики '!#REF!</f>
        <v>#REF!</v>
      </c>
      <c r="F39" s="174"/>
      <c r="G39" s="70"/>
      <c r="H39" s="50"/>
      <c r="I39" s="50"/>
      <c r="J39" s="168"/>
      <c r="K39" s="170"/>
      <c r="L39" s="86" t="e">
        <f>N39*(1-L38)</f>
        <v>#REF!</v>
      </c>
      <c r="M39" s="87" t="e">
        <f>N39*(1-M38)</f>
        <v>#REF!</v>
      </c>
      <c r="N39" s="103" t="e">
        <f>'Доводчики '!#REF!</f>
        <v>#REF!</v>
      </c>
    </row>
    <row r="40" spans="1:14" x14ac:dyDescent="0.25">
      <c r="A40" s="68"/>
      <c r="B40" s="198"/>
      <c r="C40" s="169" t="s">
        <v>189</v>
      </c>
      <c r="D40" s="210">
        <v>7.0000000000000007E-2</v>
      </c>
      <c r="E40" s="211"/>
      <c r="F40" s="73">
        <v>0</v>
      </c>
      <c r="G40" s="71"/>
      <c r="H40" s="50"/>
      <c r="I40" s="50"/>
      <c r="J40" s="167"/>
      <c r="K40" s="169" t="s">
        <v>189</v>
      </c>
      <c r="L40" s="84">
        <v>0.15</v>
      </c>
      <c r="M40" s="85">
        <v>0.1</v>
      </c>
      <c r="N40" s="88">
        <v>0</v>
      </c>
    </row>
    <row r="41" spans="1:14" ht="13.8" thickBot="1" x14ac:dyDescent="0.3">
      <c r="A41" s="50"/>
      <c r="B41" s="199"/>
      <c r="C41" s="170"/>
      <c r="D41" s="212" t="e">
        <f>F41*(1-D40)</f>
        <v>#REF!</v>
      </c>
      <c r="E41" s="213"/>
      <c r="F41" s="74" t="e">
        <f>'Доводчики '!#REF!</f>
        <v>#REF!</v>
      </c>
      <c r="G41" s="72"/>
      <c r="H41" s="50"/>
      <c r="I41" s="50"/>
      <c r="J41" s="168"/>
      <c r="K41" s="170"/>
      <c r="L41" s="86" t="e">
        <f>N41*(1-L40)</f>
        <v>#REF!</v>
      </c>
      <c r="M41" s="87" t="e">
        <f>N41*(1-M40)</f>
        <v>#REF!</v>
      </c>
      <c r="N41" s="103" t="e">
        <f>'Доводчики '!#REF!</f>
        <v>#REF!</v>
      </c>
    </row>
    <row r="42" spans="1:14" x14ac:dyDescent="0.25">
      <c r="A42" s="50"/>
      <c r="B42" s="198"/>
      <c r="C42" s="169" t="s">
        <v>106</v>
      </c>
      <c r="D42" s="200">
        <v>0</v>
      </c>
      <c r="E42" s="201"/>
      <c r="F42" s="172"/>
      <c r="G42" s="72"/>
      <c r="H42" s="50"/>
      <c r="I42" s="50"/>
      <c r="J42" s="167"/>
      <c r="K42" s="169" t="s">
        <v>106</v>
      </c>
      <c r="L42" s="84">
        <v>0.1</v>
      </c>
      <c r="M42" s="171">
        <v>0</v>
      </c>
      <c r="N42" s="172"/>
    </row>
    <row r="43" spans="1:14" ht="13.8" thickBot="1" x14ac:dyDescent="0.3">
      <c r="A43" s="50"/>
      <c r="B43" s="199"/>
      <c r="C43" s="170"/>
      <c r="D43" s="202" t="str">
        <f>'Доводчики '!G22</f>
        <v>63,20</v>
      </c>
      <c r="E43" s="203"/>
      <c r="F43" s="174"/>
      <c r="G43" s="72"/>
      <c r="H43" s="50"/>
      <c r="I43" s="50"/>
      <c r="J43" s="168"/>
      <c r="K43" s="170"/>
      <c r="L43" s="86">
        <f>M43*(1-L42)</f>
        <v>161.505</v>
      </c>
      <c r="M43" s="173" t="str">
        <f>'Доводчики '!G47</f>
        <v>179,45</v>
      </c>
      <c r="N43" s="174"/>
    </row>
    <row r="46" spans="1:14" ht="15.6" x14ac:dyDescent="0.3">
      <c r="A46" s="50"/>
      <c r="B46" s="51" t="s">
        <v>205</v>
      </c>
      <c r="D46" s="50"/>
      <c r="E46" s="50"/>
      <c r="F46" s="50"/>
      <c r="G46" s="50"/>
      <c r="H46" s="50"/>
      <c r="I46" s="50"/>
      <c r="J46" s="111" t="s">
        <v>206</v>
      </c>
      <c r="L46" s="50"/>
      <c r="M46" s="50"/>
      <c r="N46" s="50"/>
    </row>
    <row r="47" spans="1:14" ht="16.2" thickBot="1" x14ac:dyDescent="0.3">
      <c r="A47" s="50"/>
      <c r="B47" s="50" t="s">
        <v>207</v>
      </c>
      <c r="D47" s="50"/>
      <c r="E47" s="50"/>
      <c r="F47" s="50"/>
      <c r="G47" s="50"/>
      <c r="H47" s="50"/>
      <c r="I47" s="50"/>
      <c r="J47" s="79"/>
      <c r="K47" s="79"/>
      <c r="L47" s="80"/>
      <c r="M47" s="80"/>
      <c r="N47" s="80"/>
    </row>
    <row r="48" spans="1:14" ht="15.6" x14ac:dyDescent="0.25">
      <c r="A48" s="50"/>
      <c r="B48" s="183" t="s">
        <v>208</v>
      </c>
      <c r="C48" s="217"/>
      <c r="D48" s="94" t="s">
        <v>172</v>
      </c>
      <c r="E48" s="105"/>
      <c r="F48" s="106"/>
      <c r="G48" s="80"/>
      <c r="H48" s="50"/>
      <c r="I48" s="62"/>
      <c r="J48" s="178" t="s">
        <v>209</v>
      </c>
      <c r="K48" s="179"/>
      <c r="L48" s="180" t="s">
        <v>172</v>
      </c>
      <c r="M48" s="181"/>
      <c r="N48" s="182"/>
    </row>
    <row r="49" spans="1:14" ht="14.4" thickBot="1" x14ac:dyDescent="0.3">
      <c r="A49" s="62"/>
      <c r="B49" s="204" t="s">
        <v>173</v>
      </c>
      <c r="C49" s="214"/>
      <c r="D49" s="75" t="s">
        <v>210</v>
      </c>
      <c r="E49" s="76" t="s">
        <v>185</v>
      </c>
      <c r="F49" s="95" t="s">
        <v>186</v>
      </c>
      <c r="G49" s="80"/>
      <c r="H49" s="50"/>
      <c r="I49" s="50"/>
      <c r="J49" s="215" t="s">
        <v>173</v>
      </c>
      <c r="K49" s="216"/>
      <c r="L49" s="104" t="s">
        <v>196</v>
      </c>
      <c r="M49" s="104" t="s">
        <v>185</v>
      </c>
      <c r="N49" s="63" t="s">
        <v>186</v>
      </c>
    </row>
    <row r="50" spans="1:14" x14ac:dyDescent="0.25">
      <c r="A50" s="50"/>
      <c r="B50" s="198"/>
      <c r="C50" s="169" t="s">
        <v>108</v>
      </c>
      <c r="D50" s="84">
        <v>0.1</v>
      </c>
      <c r="E50" s="96">
        <v>7.0000000000000007E-2</v>
      </c>
      <c r="F50" s="102">
        <v>0</v>
      </c>
      <c r="G50" s="80"/>
      <c r="H50" s="50"/>
      <c r="I50" s="50"/>
      <c r="J50" s="208"/>
      <c r="K50" s="169" t="s">
        <v>108</v>
      </c>
      <c r="L50" s="84">
        <v>0.15</v>
      </c>
      <c r="M50" s="85">
        <v>0.1</v>
      </c>
      <c r="N50" s="102">
        <v>0</v>
      </c>
    </row>
    <row r="51" spans="1:14" ht="13.8" thickBot="1" x14ac:dyDescent="0.3">
      <c r="A51" s="50"/>
      <c r="B51" s="199"/>
      <c r="C51" s="170"/>
      <c r="D51" s="86" t="e">
        <f>F51*(1-D50)</f>
        <v>#REF!</v>
      </c>
      <c r="E51" s="97" t="e">
        <f>F51*(1-E50)</f>
        <v>#REF!</v>
      </c>
      <c r="F51" s="103" t="e">
        <f>'Доводчики '!#REF!</f>
        <v>#REF!</v>
      </c>
      <c r="G51" s="80"/>
      <c r="H51" s="50"/>
      <c r="I51" s="68"/>
      <c r="J51" s="209"/>
      <c r="K51" s="170"/>
      <c r="L51" s="86" t="e">
        <f>N51*(1-L50)</f>
        <v>#REF!</v>
      </c>
      <c r="M51" s="87" t="e">
        <f>N51*(1-M50)</f>
        <v>#REF!</v>
      </c>
      <c r="N51" s="103" t="e">
        <f>'Доводчики '!#REF!</f>
        <v>#REF!</v>
      </c>
    </row>
    <row r="52" spans="1:14" x14ac:dyDescent="0.25">
      <c r="A52" s="68"/>
      <c r="B52" s="198"/>
      <c r="C52" s="169" t="s">
        <v>189</v>
      </c>
      <c r="D52" s="84">
        <v>0.1</v>
      </c>
      <c r="E52" s="96">
        <v>7.0000000000000007E-2</v>
      </c>
      <c r="F52" s="102">
        <v>0</v>
      </c>
      <c r="G52" s="80"/>
      <c r="H52" s="50"/>
      <c r="I52" s="50"/>
      <c r="J52" s="208"/>
      <c r="K52" s="169" t="s">
        <v>189</v>
      </c>
      <c r="L52" s="84">
        <v>0.15</v>
      </c>
      <c r="M52" s="85">
        <v>0.1</v>
      </c>
      <c r="N52" s="88">
        <v>0</v>
      </c>
    </row>
    <row r="53" spans="1:14" ht="13.8" thickBot="1" x14ac:dyDescent="0.3">
      <c r="A53" s="50"/>
      <c r="B53" s="199"/>
      <c r="C53" s="170"/>
      <c r="D53" s="86" t="e">
        <f>F53*(1-D52)</f>
        <v>#REF!</v>
      </c>
      <c r="E53" s="97" t="e">
        <f>F53*(1-E52)</f>
        <v>#REF!</v>
      </c>
      <c r="F53" s="103" t="e">
        <f>'Доводчики '!#REF!</f>
        <v>#REF!</v>
      </c>
      <c r="G53" s="80"/>
      <c r="H53" s="50"/>
      <c r="I53" s="50"/>
      <c r="J53" s="209"/>
      <c r="K53" s="170"/>
      <c r="L53" s="86" t="e">
        <f>N53*(1-L52)</f>
        <v>#REF!</v>
      </c>
      <c r="M53" s="87" t="e">
        <f>N53*(1-M52)</f>
        <v>#REF!</v>
      </c>
      <c r="N53" s="103" t="e">
        <f>'Доводчики '!#REF!</f>
        <v>#REF!</v>
      </c>
    </row>
    <row r="54" spans="1:14" x14ac:dyDescent="0.25">
      <c r="A54" s="50"/>
      <c r="B54" s="198"/>
      <c r="C54" s="169" t="s">
        <v>211</v>
      </c>
      <c r="D54" s="84">
        <v>0.15</v>
      </c>
      <c r="E54" s="96">
        <v>0.1</v>
      </c>
      <c r="F54" s="102">
        <v>0</v>
      </c>
      <c r="G54" s="80"/>
      <c r="H54" s="50"/>
      <c r="I54" s="50"/>
      <c r="J54" s="208"/>
      <c r="K54" s="169" t="s">
        <v>106</v>
      </c>
      <c r="L54" s="84">
        <v>0.1</v>
      </c>
      <c r="M54" s="171">
        <v>0</v>
      </c>
      <c r="N54" s="172"/>
    </row>
    <row r="55" spans="1:14" ht="13.8" thickBot="1" x14ac:dyDescent="0.3">
      <c r="A55" s="50"/>
      <c r="B55" s="199"/>
      <c r="C55" s="170"/>
      <c r="D55" s="86">
        <f>F55*(1-D54)</f>
        <v>67.09899999999999</v>
      </c>
      <c r="E55" s="97">
        <f>F55*(1-E54)</f>
        <v>71.046000000000006</v>
      </c>
      <c r="F55" s="103" t="str">
        <f>'Доводчики '!G23</f>
        <v>78,94</v>
      </c>
      <c r="G55" s="80"/>
      <c r="H55" s="50"/>
      <c r="I55" s="50"/>
      <c r="J55" s="209"/>
      <c r="K55" s="170"/>
      <c r="L55" s="86" t="e">
        <f>M55*(1-L54)</f>
        <v>#REF!</v>
      </c>
      <c r="M55" s="173" t="e">
        <f>'Доводчики '!#REF!</f>
        <v>#REF!</v>
      </c>
      <c r="N55" s="174"/>
    </row>
    <row r="56" spans="1:14" x14ac:dyDescent="0.25">
      <c r="A56" s="50"/>
      <c r="B56" s="99"/>
      <c r="C56" s="43"/>
      <c r="D56" s="58"/>
      <c r="E56" s="58"/>
      <c r="F56" s="58"/>
      <c r="G56" s="50"/>
      <c r="H56" s="50"/>
      <c r="I56" s="50"/>
      <c r="L56" s="50"/>
      <c r="M56" s="50"/>
      <c r="N56" s="50"/>
    </row>
    <row r="57" spans="1:14" x14ac:dyDescent="0.25">
      <c r="A57" s="50"/>
      <c r="B57" s="99"/>
      <c r="C57" s="43"/>
      <c r="D57" s="58"/>
      <c r="E57" s="58"/>
      <c r="F57" s="58"/>
      <c r="G57" s="50"/>
      <c r="H57" s="50"/>
      <c r="I57" s="50"/>
      <c r="J57" s="113"/>
      <c r="K57" s="114"/>
      <c r="L57" s="92"/>
      <c r="M57" s="92"/>
      <c r="N57" s="92"/>
    </row>
    <row r="59" spans="1:14" ht="15.6" x14ac:dyDescent="0.3">
      <c r="A59" s="50"/>
      <c r="B59" s="51" t="s">
        <v>212</v>
      </c>
      <c r="D59" s="50"/>
      <c r="E59" s="50"/>
      <c r="F59" s="50"/>
      <c r="G59" s="50"/>
      <c r="H59" s="50"/>
      <c r="I59" s="50"/>
      <c r="J59" s="111" t="s">
        <v>213</v>
      </c>
      <c r="L59" s="50"/>
      <c r="M59" s="50"/>
      <c r="N59" s="50"/>
    </row>
    <row r="60" spans="1:14" ht="13.8" thickBot="1" x14ac:dyDescent="0.3">
      <c r="A60" s="50"/>
      <c r="B60" s="50"/>
      <c r="D60" s="50"/>
      <c r="E60" s="50"/>
      <c r="F60" s="50"/>
      <c r="G60" s="50"/>
      <c r="H60" s="50"/>
      <c r="I60" s="50"/>
      <c r="L60" s="50"/>
      <c r="M60" s="50"/>
      <c r="N60" s="50"/>
    </row>
    <row r="61" spans="1:14" ht="15.6" x14ac:dyDescent="0.25">
      <c r="A61" s="50"/>
      <c r="B61" s="183" t="s">
        <v>214</v>
      </c>
      <c r="C61" s="184"/>
      <c r="D61" s="195" t="s">
        <v>172</v>
      </c>
      <c r="E61" s="196"/>
      <c r="F61" s="197"/>
      <c r="G61" s="50"/>
      <c r="H61" s="50"/>
      <c r="I61" s="50"/>
      <c r="J61" s="178" t="s">
        <v>215</v>
      </c>
      <c r="K61" s="179"/>
      <c r="L61" s="180" t="s">
        <v>172</v>
      </c>
      <c r="M61" s="181"/>
      <c r="N61" s="182"/>
    </row>
    <row r="62" spans="1:14" ht="14.4" thickBot="1" x14ac:dyDescent="0.3">
      <c r="A62" s="62"/>
      <c r="B62" s="204" t="s">
        <v>173</v>
      </c>
      <c r="C62" s="205"/>
      <c r="D62" s="104" t="s">
        <v>216</v>
      </c>
      <c r="E62" s="93" t="s">
        <v>217</v>
      </c>
      <c r="F62" s="63" t="s">
        <v>186</v>
      </c>
      <c r="G62" s="50"/>
      <c r="H62" s="50"/>
      <c r="I62" s="62"/>
      <c r="J62" s="188" t="s">
        <v>173</v>
      </c>
      <c r="K62" s="189"/>
      <c r="L62" s="104" t="s">
        <v>216</v>
      </c>
      <c r="M62" s="93" t="s">
        <v>217</v>
      </c>
      <c r="N62" s="63" t="s">
        <v>186</v>
      </c>
    </row>
    <row r="63" spans="1:14" x14ac:dyDescent="0.25">
      <c r="A63" s="50"/>
      <c r="B63" s="198"/>
      <c r="C63" s="169" t="s">
        <v>108</v>
      </c>
      <c r="D63" s="89">
        <v>0.1</v>
      </c>
      <c r="E63" s="85">
        <v>0.05</v>
      </c>
      <c r="F63" s="102">
        <v>0</v>
      </c>
      <c r="G63" s="50"/>
      <c r="H63" s="50"/>
      <c r="I63" s="50"/>
      <c r="J63" s="167"/>
      <c r="K63" s="169" t="s">
        <v>108</v>
      </c>
      <c r="L63" s="89">
        <v>0.1</v>
      </c>
      <c r="M63" s="85">
        <v>0.05</v>
      </c>
      <c r="N63" s="102">
        <v>0</v>
      </c>
    </row>
    <row r="64" spans="1:14" ht="13.8" thickBot="1" x14ac:dyDescent="0.3">
      <c r="A64" s="50"/>
      <c r="B64" s="199"/>
      <c r="C64" s="170"/>
      <c r="D64" s="90" t="e">
        <f>F64*(1-D63)</f>
        <v>#REF!</v>
      </c>
      <c r="E64" s="87" t="e">
        <f>F64*(1-E63)</f>
        <v>#REF!</v>
      </c>
      <c r="F64" s="103" t="e">
        <f>'Доводчики '!#REF!</f>
        <v>#REF!</v>
      </c>
      <c r="G64" s="50"/>
      <c r="H64" s="50"/>
      <c r="I64" s="50"/>
      <c r="J64" s="168"/>
      <c r="K64" s="170"/>
      <c r="L64" s="90" t="e">
        <f>N64*(1-L63)</f>
        <v>#REF!</v>
      </c>
      <c r="M64" s="87" t="e">
        <f>N64*(1-M63)</f>
        <v>#REF!</v>
      </c>
      <c r="N64" s="103" t="e">
        <f>'Доводчики '!#REF!</f>
        <v>#REF!</v>
      </c>
    </row>
    <row r="65" spans="1:14" x14ac:dyDescent="0.25">
      <c r="A65" s="68"/>
      <c r="B65" s="198"/>
      <c r="C65" s="169" t="s">
        <v>189</v>
      </c>
      <c r="D65" s="89">
        <v>0.1</v>
      </c>
      <c r="E65" s="85">
        <v>0.05</v>
      </c>
      <c r="F65" s="88">
        <v>0</v>
      </c>
      <c r="G65" s="50"/>
      <c r="H65" s="50"/>
      <c r="I65" s="68"/>
      <c r="J65" s="167"/>
      <c r="K65" s="169" t="s">
        <v>189</v>
      </c>
      <c r="L65" s="89">
        <v>0.1</v>
      </c>
      <c r="M65" s="85">
        <v>0.05</v>
      </c>
      <c r="N65" s="88">
        <v>0</v>
      </c>
    </row>
    <row r="66" spans="1:14" ht="13.8" thickBot="1" x14ac:dyDescent="0.3">
      <c r="A66" s="50"/>
      <c r="B66" s="199"/>
      <c r="C66" s="170"/>
      <c r="D66" s="90" t="e">
        <f>F66*(1-D65)</f>
        <v>#REF!</v>
      </c>
      <c r="E66" s="87" t="e">
        <f>F66*(1-E65)</f>
        <v>#REF!</v>
      </c>
      <c r="F66" s="103" t="e">
        <f>'Доводчики '!#REF!</f>
        <v>#REF!</v>
      </c>
      <c r="G66" s="50"/>
      <c r="H66" s="50"/>
      <c r="I66" s="50"/>
      <c r="J66" s="168"/>
      <c r="K66" s="170"/>
      <c r="L66" s="90" t="e">
        <f>N66*(1-L65)</f>
        <v>#REF!</v>
      </c>
      <c r="M66" s="87" t="e">
        <f>N66*(1-M65)</f>
        <v>#REF!</v>
      </c>
      <c r="N66" s="103" t="e">
        <f>'Доводчики '!#REF!</f>
        <v>#REF!</v>
      </c>
    </row>
    <row r="67" spans="1:14" x14ac:dyDescent="0.25">
      <c r="A67" s="50"/>
      <c r="B67" s="198"/>
      <c r="C67" s="169" t="s">
        <v>106</v>
      </c>
      <c r="D67" s="89">
        <v>0.1</v>
      </c>
      <c r="E67" s="171">
        <v>0</v>
      </c>
      <c r="F67" s="172"/>
      <c r="G67" s="50"/>
      <c r="H67" s="50"/>
      <c r="I67" s="50"/>
      <c r="J67" s="167"/>
      <c r="K67" s="169" t="s">
        <v>106</v>
      </c>
      <c r="L67" s="89">
        <v>0.1</v>
      </c>
      <c r="M67" s="201">
        <v>0</v>
      </c>
      <c r="N67" s="172"/>
    </row>
    <row r="68" spans="1:14" ht="13.8" thickBot="1" x14ac:dyDescent="0.3">
      <c r="A68" s="50"/>
      <c r="B68" s="199"/>
      <c r="C68" s="170"/>
      <c r="D68" s="90">
        <f>E68*(1-D67)</f>
        <v>149.148</v>
      </c>
      <c r="E68" s="173" t="str">
        <f>'Доводчики '!G71</f>
        <v>165,72</v>
      </c>
      <c r="F68" s="174"/>
      <c r="G68" s="50"/>
      <c r="H68" s="50"/>
      <c r="I68" s="50"/>
      <c r="J68" s="168"/>
      <c r="K68" s="170"/>
      <c r="L68" s="90">
        <f>M68*(1-L67)</f>
        <v>166.554</v>
      </c>
      <c r="M68" s="203" t="str">
        <f>'Доводчики '!G72</f>
        <v>185,06</v>
      </c>
      <c r="N68" s="174"/>
    </row>
    <row r="77" spans="1:14" ht="13.8" x14ac:dyDescent="0.25">
      <c r="G77" s="49"/>
      <c r="H77" s="48"/>
    </row>
  </sheetData>
  <mergeCells count="120">
    <mergeCell ref="M67:N67"/>
    <mergeCell ref="E68:F68"/>
    <mergeCell ref="M68:N68"/>
    <mergeCell ref="B65:B66"/>
    <mergeCell ref="C65:C66"/>
    <mergeCell ref="J65:J66"/>
    <mergeCell ref="K65:K66"/>
    <mergeCell ref="B67:B68"/>
    <mergeCell ref="C67:C68"/>
    <mergeCell ref="E67:F67"/>
    <mergeCell ref="J67:J68"/>
    <mergeCell ref="K67:K68"/>
    <mergeCell ref="B62:C62"/>
    <mergeCell ref="J62:K62"/>
    <mergeCell ref="B63:B64"/>
    <mergeCell ref="C63:C64"/>
    <mergeCell ref="J63:J64"/>
    <mergeCell ref="K63:K64"/>
    <mergeCell ref="M54:N54"/>
    <mergeCell ref="M55:N55"/>
    <mergeCell ref="B61:C61"/>
    <mergeCell ref="D61:F61"/>
    <mergeCell ref="J61:K61"/>
    <mergeCell ref="L61:N61"/>
    <mergeCell ref="B52:B53"/>
    <mergeCell ref="C52:C53"/>
    <mergeCell ref="J52:J53"/>
    <mergeCell ref="K52:K53"/>
    <mergeCell ref="B54:B55"/>
    <mergeCell ref="C54:C55"/>
    <mergeCell ref="J54:J55"/>
    <mergeCell ref="K54:K55"/>
    <mergeCell ref="B48:C48"/>
    <mergeCell ref="J48:K48"/>
    <mergeCell ref="L48:N48"/>
    <mergeCell ref="B49:C49"/>
    <mergeCell ref="J49:K49"/>
    <mergeCell ref="B50:B51"/>
    <mergeCell ref="C50:C51"/>
    <mergeCell ref="J50:J51"/>
    <mergeCell ref="K50:K51"/>
    <mergeCell ref="B42:B43"/>
    <mergeCell ref="C42:C43"/>
    <mergeCell ref="D42:F42"/>
    <mergeCell ref="J42:J43"/>
    <mergeCell ref="K42:K43"/>
    <mergeCell ref="M42:N42"/>
    <mergeCell ref="D43:F43"/>
    <mergeCell ref="M43:N43"/>
    <mergeCell ref="B40:B41"/>
    <mergeCell ref="C40:C41"/>
    <mergeCell ref="D40:E40"/>
    <mergeCell ref="J40:J41"/>
    <mergeCell ref="K40:K41"/>
    <mergeCell ref="D41:E41"/>
    <mergeCell ref="B38:B39"/>
    <mergeCell ref="C38:C39"/>
    <mergeCell ref="E38:F38"/>
    <mergeCell ref="J38:J39"/>
    <mergeCell ref="K38:K39"/>
    <mergeCell ref="E39:F39"/>
    <mergeCell ref="B36:C36"/>
    <mergeCell ref="D36:F36"/>
    <mergeCell ref="J36:K36"/>
    <mergeCell ref="L36:N36"/>
    <mergeCell ref="B37:C37"/>
    <mergeCell ref="J37:K37"/>
    <mergeCell ref="B30:B31"/>
    <mergeCell ref="C30:C31"/>
    <mergeCell ref="D30:E30"/>
    <mergeCell ref="J30:J31"/>
    <mergeCell ref="K30:K31"/>
    <mergeCell ref="M30:N30"/>
    <mergeCell ref="D31:E31"/>
    <mergeCell ref="M31:N31"/>
    <mergeCell ref="B28:B29"/>
    <mergeCell ref="C28:C29"/>
    <mergeCell ref="D28:F28"/>
    <mergeCell ref="J28:J29"/>
    <mergeCell ref="K28:K29"/>
    <mergeCell ref="D29:F29"/>
    <mergeCell ref="B25:C25"/>
    <mergeCell ref="D25:E25"/>
    <mergeCell ref="J25:K25"/>
    <mergeCell ref="B26:B27"/>
    <mergeCell ref="C26:C27"/>
    <mergeCell ref="D26:F26"/>
    <mergeCell ref="J26:J27"/>
    <mergeCell ref="K26:K27"/>
    <mergeCell ref="D27:F27"/>
    <mergeCell ref="M16:N16"/>
    <mergeCell ref="B17:B19"/>
    <mergeCell ref="M17:N17"/>
    <mergeCell ref="B24:C24"/>
    <mergeCell ref="D24:F24"/>
    <mergeCell ref="J24:K24"/>
    <mergeCell ref="L24:N24"/>
    <mergeCell ref="B11:B13"/>
    <mergeCell ref="J11:K11"/>
    <mergeCell ref="J12:J13"/>
    <mergeCell ref="K12:K13"/>
    <mergeCell ref="B14:B16"/>
    <mergeCell ref="J14:J15"/>
    <mergeCell ref="K14:K15"/>
    <mergeCell ref="J16:J17"/>
    <mergeCell ref="K16:K17"/>
    <mergeCell ref="J5:J6"/>
    <mergeCell ref="K5:K6"/>
    <mergeCell ref="M5:N5"/>
    <mergeCell ref="M6:N6"/>
    <mergeCell ref="B9:F9"/>
    <mergeCell ref="J10:K10"/>
    <mergeCell ref="L10:N10"/>
    <mergeCell ref="B3:C3"/>
    <mergeCell ref="D3:F3"/>
    <mergeCell ref="J3:K3"/>
    <mergeCell ref="L3:N3"/>
    <mergeCell ref="B4:C4"/>
    <mergeCell ref="J4:K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Доводчики </vt:lpstr>
      <vt:lpstr>Выбор усилия доводчика</vt:lpstr>
      <vt:lpstr>Нормы упаковки доводчиков</vt:lpstr>
      <vt:lpstr>Скидки за объем</vt:lpstr>
      <vt:lpstr>'Доводчики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alexander.korshikov</dc:creator>
  <cp:lastModifiedBy>Елена Чернова</cp:lastModifiedBy>
  <cp:lastPrinted>2015-12-25T12:44:21Z</cp:lastPrinted>
  <dcterms:created xsi:type="dcterms:W3CDTF">2009-02-09T08:39:24Z</dcterms:created>
  <dcterms:modified xsi:type="dcterms:W3CDTF">2016-02-08T11:07:45Z</dcterms:modified>
</cp:coreProperties>
</file>